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26\Desktop\Тк Гончарова\меню суточного рациона\меню суточного рациона шк 2\"/>
    </mc:Choice>
  </mc:AlternateContent>
  <bookViews>
    <workbookView xWindow="240" yWindow="135" windowWidth="11355" windowHeight="6150"/>
  </bookViews>
  <sheets>
    <sheet name="11.10.2018" sheetId="1" r:id="rId1"/>
    <sheet name="Dop" sheetId="3" r:id="rId2"/>
    <sheet name="SvodMenu" sheetId="4" r:id="rId3"/>
  </sheets>
  <definedNames>
    <definedName name="Группа">Dop!$B$3</definedName>
    <definedName name="Дата_Печати">Dop!$B$2</definedName>
    <definedName name="Дата_Сост">Dop!$B$1</definedName>
    <definedName name="ПОП_Имя">Dop!$B$5</definedName>
    <definedName name="С3">'11.10.2018'!#REF!</definedName>
    <definedName name="Физ_Норма">Dop!$B$4</definedName>
  </definedNames>
  <calcPr calcId="162913"/>
</workbook>
</file>

<file path=xl/calcChain.xml><?xml version="1.0" encoding="utf-8"?>
<calcChain xmlns="http://schemas.openxmlformats.org/spreadsheetml/2006/main">
  <c r="C209" i="1" l="1"/>
  <c r="A209" i="1"/>
  <c r="C208" i="1"/>
  <c r="A208" i="1"/>
  <c r="C207" i="1"/>
  <c r="C206" i="1"/>
  <c r="C205" i="1"/>
  <c r="C204" i="1"/>
  <c r="C201" i="1"/>
  <c r="A201" i="1"/>
  <c r="C200" i="1"/>
  <c r="A200" i="1"/>
  <c r="C199" i="1"/>
  <c r="C198" i="1"/>
  <c r="C133" i="1" l="1"/>
  <c r="A133" i="1"/>
  <c r="C132" i="1"/>
  <c r="A132" i="1"/>
  <c r="C131" i="1"/>
  <c r="C130" i="1"/>
  <c r="C129" i="1"/>
  <c r="C128" i="1"/>
  <c r="C127" i="1"/>
  <c r="A127" i="1"/>
  <c r="C124" i="1"/>
  <c r="A124" i="1"/>
  <c r="C123" i="1"/>
  <c r="C122" i="1"/>
  <c r="C121" i="1"/>
  <c r="C76" i="1" l="1"/>
  <c r="A76" i="1"/>
  <c r="C75" i="1"/>
  <c r="A75" i="1"/>
  <c r="C74" i="1"/>
  <c r="C73" i="1"/>
  <c r="C72" i="1"/>
  <c r="C71" i="1"/>
  <c r="A71" i="1"/>
  <c r="C68" i="1"/>
  <c r="A68" i="1"/>
  <c r="C67" i="1"/>
  <c r="C66" i="1"/>
  <c r="C65" i="1"/>
  <c r="C237" i="1" l="1"/>
  <c r="A237" i="1"/>
  <c r="C236" i="1"/>
  <c r="A236" i="1"/>
  <c r="C235" i="1"/>
  <c r="C234" i="1"/>
  <c r="C233" i="1"/>
  <c r="C230" i="1"/>
  <c r="A230" i="1"/>
  <c r="C229" i="1"/>
  <c r="C228" i="1"/>
  <c r="C227" i="1"/>
  <c r="C158" i="1" l="1"/>
  <c r="A158" i="1"/>
  <c r="C157" i="1"/>
  <c r="A157" i="1"/>
  <c r="C156" i="1"/>
  <c r="C155" i="1"/>
  <c r="C154" i="1"/>
  <c r="C153" i="1"/>
  <c r="C150" i="1"/>
  <c r="A150" i="1"/>
  <c r="C149" i="1"/>
  <c r="A149" i="1"/>
  <c r="C148" i="1"/>
  <c r="C147" i="1"/>
  <c r="C146" i="1"/>
  <c r="C113" i="1" l="1"/>
  <c r="A113" i="1"/>
  <c r="C112" i="1"/>
  <c r="A112" i="1"/>
  <c r="C111" i="1"/>
  <c r="C110" i="1"/>
  <c r="C109" i="1"/>
  <c r="C108" i="1"/>
  <c r="C105" i="1"/>
  <c r="A105" i="1"/>
  <c r="C104" i="1"/>
  <c r="C103" i="1"/>
  <c r="C102" i="1"/>
  <c r="C94" i="1" l="1"/>
  <c r="A94" i="1"/>
  <c r="C93" i="1"/>
  <c r="A93" i="1"/>
  <c r="C92" i="1"/>
  <c r="C91" i="1"/>
  <c r="C90" i="1"/>
  <c r="A90" i="1"/>
  <c r="C87" i="1"/>
  <c r="A87" i="1"/>
  <c r="C86" i="1"/>
  <c r="C85" i="1"/>
  <c r="C84" i="1"/>
  <c r="C57" i="1" l="1"/>
  <c r="A57" i="1"/>
  <c r="C56" i="1"/>
  <c r="A56" i="1"/>
  <c r="C55" i="1"/>
  <c r="C54" i="1"/>
  <c r="C53" i="1"/>
  <c r="C52" i="1"/>
  <c r="C49" i="1"/>
  <c r="A49" i="1"/>
  <c r="C48" i="1"/>
  <c r="A48" i="1"/>
  <c r="C47" i="1"/>
  <c r="C46" i="1"/>
  <c r="B6" i="4" l="1"/>
  <c r="B5" i="4"/>
</calcChain>
</file>

<file path=xl/sharedStrings.xml><?xml version="1.0" encoding="utf-8"?>
<sst xmlns="http://schemas.openxmlformats.org/spreadsheetml/2006/main" count="661" uniqueCount="156">
  <si>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</si>
  <si>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</si>
  <si>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</si>
  <si>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</si>
  <si>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</si>
  <si>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</si>
  <si>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</si>
  <si>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</si>
  <si>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</si>
  <si>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</si>
  <si>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</si>
  <si>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</si>
  <si>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</si>
  <si>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</si>
  <si>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</si>
  <si>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</si>
  <si>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</si>
  <si>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</si>
  <si>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</si>
  <si>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</si>
  <si>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</si>
  <si>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</si>
  <si>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</si>
  <si>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</si>
  <si>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</si>
  <si>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</si>
  <si>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</si>
  <si>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</si>
  <si>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</si>
  <si>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</si>
  <si>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МЖК</t>
  </si>
  <si>
    <t>Дата составления</t>
  </si>
  <si>
    <t>Дата печати</t>
  </si>
  <si>
    <t>Группа</t>
  </si>
  <si>
    <t>Физ.Норма</t>
  </si>
  <si>
    <t>Наименование изделий (блюд)</t>
  </si>
  <si>
    <t>Номер</t>
  </si>
  <si>
    <t>Предприятие</t>
  </si>
  <si>
    <t>№</t>
  </si>
  <si>
    <t xml:space="preserve"> А,мг</t>
  </si>
  <si>
    <t>РЭ,мкг</t>
  </si>
  <si>
    <t>ТЭ,мг</t>
  </si>
  <si>
    <t>В1,мг</t>
  </si>
  <si>
    <t>С,мг</t>
  </si>
  <si>
    <t>минеральные элементы (мг)</t>
  </si>
  <si>
    <t>витамины</t>
  </si>
  <si>
    <t>2шк 1д</t>
  </si>
  <si>
    <t>Школы 11 лет и старше СанПиН 2.4.5.2409-08</t>
  </si>
  <si>
    <t xml:space="preserve">Завтрак </t>
  </si>
  <si>
    <t>Бутерброд с сыром (батон)</t>
  </si>
  <si>
    <t>Каша пшенная вязкая с маслом сливочным</t>
  </si>
  <si>
    <t>Хлеб ржаной</t>
  </si>
  <si>
    <t>Итого за прием</t>
  </si>
  <si>
    <t>Овощи свежие (огурец)</t>
  </si>
  <si>
    <t>Напиток из плодов шиповника</t>
  </si>
  <si>
    <t>Хлеб пшеничный витаминизированный</t>
  </si>
  <si>
    <t>Итого за день</t>
  </si>
  <si>
    <t>Вода, г</t>
  </si>
  <si>
    <t>МЕНЮ 1 день (понедельник)</t>
  </si>
  <si>
    <t>Обед</t>
  </si>
  <si>
    <t>Чай с молоком</t>
  </si>
  <si>
    <t xml:space="preserve">Филе цыплят тушеное в соусе </t>
  </si>
  <si>
    <t>№3(2004)</t>
  </si>
  <si>
    <t>№257(1996)</t>
  </si>
  <si>
    <t>№692(2004)</t>
  </si>
  <si>
    <t>№167(1994)</t>
  </si>
  <si>
    <t>№444/3(1996)</t>
  </si>
  <si>
    <t>№647(1994)</t>
  </si>
  <si>
    <t>№297(1994)</t>
  </si>
  <si>
    <t xml:space="preserve">Запеканка из творога со сгущенным молоком </t>
  </si>
  <si>
    <t>№686(2004)</t>
  </si>
  <si>
    <t xml:space="preserve">Какао с молоком </t>
  </si>
  <si>
    <t>№129(1994)</t>
  </si>
  <si>
    <t>Рассольник домашний со сметаной</t>
  </si>
  <si>
    <t>№422(1996)</t>
  </si>
  <si>
    <t xml:space="preserve">Тефтели из говядины с соусом </t>
  </si>
  <si>
    <t>№273(1996)</t>
  </si>
  <si>
    <t xml:space="preserve">Макаронные изделия отварные </t>
  </si>
  <si>
    <t>№588(1994)</t>
  </si>
  <si>
    <t>Компот из кураги</t>
  </si>
  <si>
    <t>МЕНЮ 2 день (вторник)</t>
  </si>
  <si>
    <t>№424(1996)</t>
  </si>
  <si>
    <t xml:space="preserve">Каша геркулесовая с маслом сливочным </t>
  </si>
  <si>
    <t>№642(1996)</t>
  </si>
  <si>
    <t>Борщ с капустой, картофелем, сметаной</t>
  </si>
  <si>
    <t>№394(1996)</t>
  </si>
  <si>
    <t>Жаркое по-домашнему</t>
  </si>
  <si>
    <t>№36(2003)</t>
  </si>
  <si>
    <t>Напиток "Золотой шар"</t>
  </si>
  <si>
    <t>МЕНЮ 4 день (четверг)</t>
  </si>
  <si>
    <t xml:space="preserve">Каша рисовая вязкая с маслом сливочным </t>
  </si>
  <si>
    <t>№120(1996)</t>
  </si>
  <si>
    <t>Щи из свежей капусты с картофелем, сметаной</t>
  </si>
  <si>
    <t>№424/3(1996)</t>
  </si>
  <si>
    <t xml:space="preserve">Биточки паровые из говядины </t>
  </si>
  <si>
    <t xml:space="preserve">Каша гречневая вязкая </t>
  </si>
  <si>
    <t>№702(1997)</t>
  </si>
  <si>
    <t>Компот из изюма</t>
  </si>
  <si>
    <t>МЕНЮ 5 день (пятница)</t>
  </si>
  <si>
    <t>№337(2004)</t>
  </si>
  <si>
    <t>№309(1996)</t>
  </si>
  <si>
    <t>Каша ячневая вязкая с маслом сливочным</t>
  </si>
  <si>
    <t xml:space="preserve">Кофейный напиток с молоком </t>
  </si>
  <si>
    <t>№132(1994)</t>
  </si>
  <si>
    <t>Суп из овощей со сметаной</t>
  </si>
  <si>
    <t>№813(1971)</t>
  </si>
  <si>
    <t>МЕНЮ 7 день (вторник)</t>
  </si>
  <si>
    <t xml:space="preserve">Рагу из овощей </t>
  </si>
  <si>
    <t>Компот из смеси сухофруктов</t>
  </si>
  <si>
    <t>№110(1994)</t>
  </si>
  <si>
    <t>№486(1996)</t>
  </si>
  <si>
    <t>№303(1996)</t>
  </si>
  <si>
    <t>МЕНЮ 8 день (среда)</t>
  </si>
  <si>
    <t>№285(1996)</t>
  </si>
  <si>
    <t>№642(1994)</t>
  </si>
  <si>
    <t>№131(1996)</t>
  </si>
  <si>
    <t>№702/3(1982)</t>
  </si>
  <si>
    <t>Рагу из птицы</t>
  </si>
  <si>
    <t>МЕНЮ 10 день (пятница)</t>
  </si>
  <si>
    <t>Каша пшеничная вязкая с маслом сливочным</t>
  </si>
  <si>
    <t>Суп картофельный с горохом, гренками</t>
  </si>
  <si>
    <t xml:space="preserve">Рыба, тушеная в томате с овощами </t>
  </si>
  <si>
    <t>№472(1996)</t>
  </si>
  <si>
    <t>Картофельное пюре</t>
  </si>
  <si>
    <t>ТТК</t>
  </si>
  <si>
    <t>Капуста квашеная с маслом растительным</t>
  </si>
  <si>
    <t>МЕНЮ 3 день (среда)</t>
  </si>
  <si>
    <t>№630(1996)</t>
  </si>
  <si>
    <t>Овощи свежие (помидор)</t>
  </si>
  <si>
    <t>№63(2003)</t>
  </si>
  <si>
    <t>Фрикадельки из курицы с маслом сливочным</t>
  </si>
  <si>
    <t xml:space="preserve">Рис припущенный с овощами </t>
  </si>
  <si>
    <t>№647(1996)</t>
  </si>
  <si>
    <t>Напиток из брусники</t>
  </si>
  <si>
    <t>МЕНЮ 6 день (понедельник)</t>
  </si>
  <si>
    <t>№297/2,3(1994)</t>
  </si>
  <si>
    <t>Запеканка из творога со сгущенным молоком</t>
  </si>
  <si>
    <t>№439/2(1996)</t>
  </si>
  <si>
    <t>№128/3(1996)</t>
  </si>
  <si>
    <t>№255(1996)</t>
  </si>
  <si>
    <t>Каша гречневая рассыпчатая</t>
  </si>
  <si>
    <t>МЕНЮ 9 день (четверг)</t>
  </si>
  <si>
    <t>20/25</t>
  </si>
  <si>
    <t>200/10</t>
  </si>
  <si>
    <t>200</t>
  </si>
  <si>
    <t/>
  </si>
  <si>
    <t>20</t>
  </si>
  <si>
    <t>250/10</t>
  </si>
  <si>
    <t>30</t>
  </si>
  <si>
    <t>75/50</t>
  </si>
  <si>
    <t>180</t>
  </si>
  <si>
    <t>50</t>
  </si>
  <si>
    <t>28</t>
  </si>
  <si>
    <t>Яйца вареные</t>
  </si>
  <si>
    <t>Рыба припущенная с маслом сливочным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</si>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</sst>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2" fontId="1" fillId="0" borderId="0" xfId="0" applyNumberFormat="1" applyFont="1"/>
    <xf numFmtId="2" fontId="4" fillId="0" borderId="0" xfId="0" applyNumberFormat="1" applyFont="1"/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2" xfId="0" quotePrefix="1" applyFont="1" applyBorder="1"/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wrapText="1"/>
    </xf>
    <xf numFmtId="0" fontId="4" fillId="0" borderId="2" xfId="0" quotePrefix="1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quotePrefix="1" applyFont="1" applyBorder="1"/>
    <xf numFmtId="2" fontId="4" fillId="0" borderId="2" xfId="0" applyNumberFormat="1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quotePrefix="1" applyFont="1" applyBorder="1"/>
    <xf numFmtId="2" fontId="4" fillId="0" borderId="2" xfId="0" applyNumberFormat="1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CB1941"/>
  <sheetViews>
    <sheetView tabSelected="1" zoomScaleNormal="100" workbookViewId="0">
      <selection activeCell="C171" sqref="C171"/>
    </sheetView>
  </sheetViews>
  <sheetFormatPr defaultRowHeight="15.75" x14ac:dyDescent="0.25"/>
  <cols>
    <col min="1" max="1" width="13.140625" style="1" customWidth="1"/>
    <col min="2" max="2" width="28.28515625" style="1" customWidth="1"/>
    <col min="3" max="3" width="6.7109375" style="1" customWidth="1"/>
    <col min="4" max="4" width="6.42578125" style="1" customWidth="1"/>
    <col min="5" max="5" width="5.85546875" style="1" customWidth="1"/>
    <col min="6" max="6" width="6.28515625" style="1" customWidth="1"/>
    <col min="7" max="7" width="6" style="1" customWidth="1"/>
    <col min="8" max="8" width="6.7109375" style="1" customWidth="1"/>
    <col min="9" max="9" width="7.85546875" style="1" customWidth="1"/>
    <col min="10" max="10" width="8.140625" style="1" customWidth="1"/>
    <col min="11" max="23" width="9.140625" style="1" hidden="1" customWidth="1"/>
    <col min="24" max="24" width="5.28515625" style="1" customWidth="1"/>
    <col min="25" max="25" width="4.42578125" style="1" customWidth="1"/>
    <col min="26" max="26" width="5.28515625" style="1" customWidth="1"/>
    <col min="27" max="27" width="4.7109375" style="1" customWidth="1"/>
    <col min="28" max="28" width="5.5703125" style="1" customWidth="1"/>
    <col min="29" max="29" width="9.140625" style="1" hidden="1" customWidth="1"/>
    <col min="30" max="30" width="7" style="1" customWidth="1"/>
    <col min="31" max="32" width="5.7109375" style="1" customWidth="1"/>
    <col min="33" max="35" width="9.140625" style="1" hidden="1" customWidth="1"/>
    <col min="36" max="36" width="4.42578125" style="1" customWidth="1"/>
    <col min="37" max="80" width="9.140625" style="1" hidden="1" customWidth="1"/>
    <col min="81" max="16384" width="9.140625" style="1"/>
  </cols>
  <sheetData>
    <row r="2" spans="1:36" ht="20.25" customHeight="1" x14ac:dyDescent="0.4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</row>
    <row r="3" spans="1:36" ht="20.25" customHeigh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36" ht="20.25" customHeight="1" x14ac:dyDescent="0.25">
      <c r="A4" s="37" t="s">
        <v>38</v>
      </c>
      <c r="B4" s="27" t="s">
        <v>0</v>
      </c>
      <c r="C4" s="27" t="s">
        <v>6</v>
      </c>
      <c r="D4" s="28" t="s">
        <v>57</v>
      </c>
      <c r="E4" s="40" t="s">
        <v>2</v>
      </c>
      <c r="F4" s="41"/>
      <c r="G4" s="27" t="s">
        <v>9</v>
      </c>
      <c r="H4" s="27"/>
      <c r="I4" s="27" t="s">
        <v>8</v>
      </c>
      <c r="J4" s="29" t="s">
        <v>5</v>
      </c>
      <c r="K4" s="49" t="s">
        <v>10</v>
      </c>
      <c r="L4" s="49" t="s">
        <v>11</v>
      </c>
      <c r="M4" s="49" t="s">
        <v>30</v>
      </c>
      <c r="N4" s="49" t="s">
        <v>12</v>
      </c>
      <c r="O4" s="49" t="s">
        <v>13</v>
      </c>
      <c r="P4" s="49" t="s">
        <v>14</v>
      </c>
      <c r="Q4" s="49" t="s">
        <v>15</v>
      </c>
      <c r="R4" s="49" t="s">
        <v>16</v>
      </c>
      <c r="S4" s="49" t="s">
        <v>17</v>
      </c>
      <c r="T4" s="49" t="s">
        <v>18</v>
      </c>
      <c r="U4" s="49" t="s">
        <v>19</v>
      </c>
      <c r="V4" s="49" t="s">
        <v>20</v>
      </c>
      <c r="W4" s="49" t="s">
        <v>21</v>
      </c>
      <c r="X4" s="51" t="s">
        <v>22</v>
      </c>
      <c r="Y4" s="51" t="s">
        <v>23</v>
      </c>
      <c r="Z4" s="51" t="s">
        <v>24</v>
      </c>
      <c r="AA4" s="51" t="s">
        <v>25</v>
      </c>
      <c r="AB4" s="52" t="s">
        <v>39</v>
      </c>
      <c r="AC4" s="51" t="s">
        <v>26</v>
      </c>
      <c r="AD4" s="51" t="s">
        <v>40</v>
      </c>
      <c r="AE4" s="51" t="s">
        <v>41</v>
      </c>
      <c r="AF4" s="51" t="s">
        <v>42</v>
      </c>
      <c r="AG4" s="51" t="s">
        <v>27</v>
      </c>
      <c r="AH4" s="51" t="s">
        <v>28</v>
      </c>
      <c r="AI4" s="51" t="s">
        <v>29</v>
      </c>
      <c r="AJ4" s="51" t="s">
        <v>43</v>
      </c>
    </row>
    <row r="5" spans="1:36" ht="25.5" customHeight="1" x14ac:dyDescent="0.25">
      <c r="A5" s="38"/>
      <c r="B5" s="28"/>
      <c r="C5" s="27"/>
      <c r="D5" s="39"/>
      <c r="E5" s="50" t="s">
        <v>1</v>
      </c>
      <c r="F5" s="53" t="s">
        <v>3</v>
      </c>
      <c r="G5" s="53" t="s">
        <v>1</v>
      </c>
      <c r="H5" s="53" t="s">
        <v>4</v>
      </c>
      <c r="I5" s="28"/>
      <c r="J5" s="3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31" t="s">
        <v>44</v>
      </c>
      <c r="Y5" s="32"/>
      <c r="Z5" s="32"/>
      <c r="AA5" s="33"/>
      <c r="AB5" s="34" t="s">
        <v>45</v>
      </c>
      <c r="AC5" s="35"/>
      <c r="AD5" s="35"/>
      <c r="AE5" s="35"/>
      <c r="AF5" s="35"/>
      <c r="AG5" s="35"/>
      <c r="AH5" s="35"/>
      <c r="AI5" s="35"/>
      <c r="AJ5" s="36"/>
    </row>
    <row r="6" spans="1:36" ht="16.5" customHeight="1" x14ac:dyDescent="0.25">
      <c r="A6" s="51"/>
      <c r="B6" s="54" t="s">
        <v>48</v>
      </c>
      <c r="C6" s="55"/>
      <c r="D6" s="51"/>
      <c r="E6" s="55"/>
      <c r="F6" s="55"/>
      <c r="G6" s="55"/>
      <c r="H6" s="55"/>
      <c r="I6" s="55"/>
      <c r="J6" s="5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18.75" customHeight="1" x14ac:dyDescent="0.25">
      <c r="A7" s="51" t="s">
        <v>62</v>
      </c>
      <c r="B7" s="52" t="s">
        <v>49</v>
      </c>
      <c r="C7" s="55" t="s">
        <v>142</v>
      </c>
      <c r="D7" s="51">
        <v>16.21</v>
      </c>
      <c r="E7" s="55">
        <v>5.51</v>
      </c>
      <c r="F7" s="55">
        <v>3.38</v>
      </c>
      <c r="G7" s="55">
        <v>3.86</v>
      </c>
      <c r="H7" s="55">
        <v>0.96</v>
      </c>
      <c r="I7" s="55">
        <v>14.65</v>
      </c>
      <c r="J7" s="55">
        <v>119.4692785714284</v>
      </c>
      <c r="K7" s="51">
        <v>2.13</v>
      </c>
      <c r="L7" s="51">
        <v>0</v>
      </c>
      <c r="M7" s="51">
        <v>2.13</v>
      </c>
      <c r="N7" s="51">
        <v>0</v>
      </c>
      <c r="O7" s="51">
        <v>0.97</v>
      </c>
      <c r="P7" s="51">
        <v>13.69</v>
      </c>
      <c r="Q7" s="51">
        <v>0.94</v>
      </c>
      <c r="R7" s="51">
        <v>0</v>
      </c>
      <c r="S7" s="51">
        <v>0</v>
      </c>
      <c r="T7" s="51">
        <v>0.35</v>
      </c>
      <c r="U7" s="51">
        <v>1.07</v>
      </c>
      <c r="V7" s="51">
        <v>0</v>
      </c>
      <c r="W7" s="51">
        <v>48.37</v>
      </c>
      <c r="X7" s="51">
        <v>119.37</v>
      </c>
      <c r="Y7" s="51">
        <v>15.38</v>
      </c>
      <c r="Z7" s="51">
        <v>90.88</v>
      </c>
      <c r="AA7" s="51">
        <v>0.64</v>
      </c>
      <c r="AB7" s="51">
        <v>16.2</v>
      </c>
      <c r="AC7" s="51">
        <v>17.489999999999998</v>
      </c>
      <c r="AD7" s="51">
        <v>30.6</v>
      </c>
      <c r="AE7" s="51">
        <v>0.6</v>
      </c>
      <c r="AF7" s="51">
        <v>0.04</v>
      </c>
      <c r="AG7" s="51">
        <v>0.05</v>
      </c>
      <c r="AH7" s="51">
        <v>0.43</v>
      </c>
      <c r="AI7" s="51">
        <v>1.84</v>
      </c>
      <c r="AJ7" s="51">
        <v>0.04</v>
      </c>
    </row>
    <row r="8" spans="1:36" ht="30.75" customHeight="1" x14ac:dyDescent="0.25">
      <c r="A8" s="51" t="s">
        <v>63</v>
      </c>
      <c r="B8" s="52" t="s">
        <v>50</v>
      </c>
      <c r="C8" s="55" t="s">
        <v>143</v>
      </c>
      <c r="D8" s="51">
        <v>157.47</v>
      </c>
      <c r="E8" s="55">
        <v>8.07</v>
      </c>
      <c r="F8" s="55">
        <v>2.83</v>
      </c>
      <c r="G8" s="55">
        <v>11.42</v>
      </c>
      <c r="H8" s="55">
        <v>1.65</v>
      </c>
      <c r="I8" s="55">
        <v>36.159999999999997</v>
      </c>
      <c r="J8" s="55">
        <v>284.80998399999993</v>
      </c>
      <c r="K8" s="51">
        <v>7.43</v>
      </c>
      <c r="L8" s="51">
        <v>0.25</v>
      </c>
      <c r="M8" s="51">
        <v>5.36</v>
      </c>
      <c r="N8" s="51">
        <v>0</v>
      </c>
      <c r="O8" s="51">
        <v>6.77</v>
      </c>
      <c r="P8" s="51">
        <v>29.39</v>
      </c>
      <c r="Q8" s="51">
        <v>1.64</v>
      </c>
      <c r="R8" s="51">
        <v>0</v>
      </c>
      <c r="S8" s="51">
        <v>0</v>
      </c>
      <c r="T8" s="51">
        <v>0.1</v>
      </c>
      <c r="U8" s="51">
        <v>2.04</v>
      </c>
      <c r="V8" s="51">
        <v>53</v>
      </c>
      <c r="W8" s="51">
        <v>217.62</v>
      </c>
      <c r="X8" s="51">
        <v>116.96</v>
      </c>
      <c r="Y8" s="51">
        <v>47.95</v>
      </c>
      <c r="Z8" s="51">
        <v>178.7</v>
      </c>
      <c r="AA8" s="51">
        <v>1.3</v>
      </c>
      <c r="AB8" s="51">
        <v>46.92</v>
      </c>
      <c r="AC8" s="51">
        <v>46.08</v>
      </c>
      <c r="AD8" s="51">
        <v>87.92</v>
      </c>
      <c r="AE8" s="51">
        <v>0.25</v>
      </c>
      <c r="AF8" s="51">
        <v>0.18</v>
      </c>
      <c r="AG8" s="51">
        <v>0.14000000000000001</v>
      </c>
      <c r="AH8" s="51">
        <v>0.72</v>
      </c>
      <c r="AI8" s="51">
        <v>3.09</v>
      </c>
      <c r="AJ8" s="51">
        <v>0.5</v>
      </c>
    </row>
    <row r="9" spans="1:36" ht="13.5" customHeight="1" x14ac:dyDescent="0.25">
      <c r="A9" s="51" t="s">
        <v>64</v>
      </c>
      <c r="B9" s="52" t="s">
        <v>60</v>
      </c>
      <c r="C9" s="55" t="s">
        <v>144</v>
      </c>
      <c r="D9" s="51">
        <v>200.3</v>
      </c>
      <c r="E9" s="55">
        <v>1.55</v>
      </c>
      <c r="F9" s="55">
        <v>1.45</v>
      </c>
      <c r="G9" s="55">
        <v>1.45</v>
      </c>
      <c r="H9" s="55">
        <v>0.05</v>
      </c>
      <c r="I9" s="55">
        <v>15.8</v>
      </c>
      <c r="J9" s="55">
        <v>79.660999999999987</v>
      </c>
      <c r="K9" s="51">
        <v>1</v>
      </c>
      <c r="L9" s="51">
        <v>0</v>
      </c>
      <c r="M9" s="51">
        <v>0</v>
      </c>
      <c r="N9" s="51">
        <v>0</v>
      </c>
      <c r="O9" s="51">
        <v>15.8</v>
      </c>
      <c r="P9" s="51">
        <v>0</v>
      </c>
      <c r="Q9" s="51">
        <v>0.1</v>
      </c>
      <c r="R9" s="51">
        <v>0</v>
      </c>
      <c r="S9" s="51">
        <v>0</v>
      </c>
      <c r="T9" s="51">
        <v>0.05</v>
      </c>
      <c r="U9" s="51">
        <v>0.42</v>
      </c>
      <c r="V9" s="51">
        <v>25.15</v>
      </c>
      <c r="W9" s="51">
        <v>64.64</v>
      </c>
      <c r="X9" s="51">
        <v>53.2</v>
      </c>
      <c r="Y9" s="51">
        <v>6.09</v>
      </c>
      <c r="Z9" s="51">
        <v>39.15</v>
      </c>
      <c r="AA9" s="51">
        <v>0.08</v>
      </c>
      <c r="AB9" s="51">
        <v>6</v>
      </c>
      <c r="AC9" s="51">
        <v>4</v>
      </c>
      <c r="AD9" s="51">
        <v>11</v>
      </c>
      <c r="AE9" s="51">
        <v>0</v>
      </c>
      <c r="AF9" s="51">
        <v>0.01</v>
      </c>
      <c r="AG9" s="51">
        <v>0.06</v>
      </c>
      <c r="AH9" s="51">
        <v>0.04</v>
      </c>
      <c r="AI9" s="51">
        <v>0.4</v>
      </c>
      <c r="AJ9" s="51">
        <v>0.26</v>
      </c>
    </row>
    <row r="10" spans="1:36" ht="16.5" customHeight="1" x14ac:dyDescent="0.25">
      <c r="A10" s="51" t="s">
        <v>145</v>
      </c>
      <c r="B10" s="52" t="s">
        <v>51</v>
      </c>
      <c r="C10" s="55" t="s">
        <v>146</v>
      </c>
      <c r="D10" s="51">
        <v>9.4</v>
      </c>
      <c r="E10" s="55">
        <v>1.29</v>
      </c>
      <c r="F10" s="55">
        <v>0</v>
      </c>
      <c r="G10" s="55">
        <v>0.24</v>
      </c>
      <c r="H10" s="55">
        <v>0.24</v>
      </c>
      <c r="I10" s="55">
        <v>6.55</v>
      </c>
      <c r="J10" s="55">
        <v>37.902479999999997</v>
      </c>
      <c r="K10" s="51">
        <v>0.04</v>
      </c>
      <c r="L10" s="51">
        <v>0</v>
      </c>
      <c r="M10" s="51">
        <v>0</v>
      </c>
      <c r="N10" s="51">
        <v>0</v>
      </c>
      <c r="O10" s="51">
        <v>0.24</v>
      </c>
      <c r="P10" s="51">
        <v>6.31</v>
      </c>
      <c r="Q10" s="51">
        <v>1.63</v>
      </c>
      <c r="R10" s="51">
        <v>0</v>
      </c>
      <c r="S10" s="51">
        <v>0</v>
      </c>
      <c r="T10" s="51">
        <v>0.2</v>
      </c>
      <c r="U10" s="51">
        <v>0.49</v>
      </c>
      <c r="V10" s="51">
        <v>119.56</v>
      </c>
      <c r="W10" s="51">
        <v>48.02</v>
      </c>
      <c r="X10" s="51">
        <v>6.86</v>
      </c>
      <c r="Y10" s="51">
        <v>9.2100000000000009</v>
      </c>
      <c r="Z10" s="51">
        <v>30.97</v>
      </c>
      <c r="AA10" s="51">
        <v>0.76</v>
      </c>
      <c r="AB10" s="51">
        <v>0</v>
      </c>
      <c r="AC10" s="51">
        <v>0.98</v>
      </c>
      <c r="AD10" s="51">
        <v>0.2</v>
      </c>
      <c r="AE10" s="51">
        <v>0.28000000000000003</v>
      </c>
      <c r="AF10" s="51">
        <v>0.04</v>
      </c>
      <c r="AG10" s="51">
        <v>0.02</v>
      </c>
      <c r="AH10" s="51">
        <v>0.14000000000000001</v>
      </c>
      <c r="AI10" s="51">
        <v>0.4</v>
      </c>
      <c r="AJ10" s="51">
        <v>0</v>
      </c>
    </row>
    <row r="11" spans="1:36" ht="17.25" customHeight="1" x14ac:dyDescent="0.25">
      <c r="A11" s="56"/>
      <c r="B11" s="58" t="s">
        <v>52</v>
      </c>
      <c r="C11" s="57"/>
      <c r="D11" s="56">
        <v>383.37</v>
      </c>
      <c r="E11" s="57">
        <v>16.420000000000002</v>
      </c>
      <c r="F11" s="57">
        <v>7.67</v>
      </c>
      <c r="G11" s="57">
        <v>16.96</v>
      </c>
      <c r="H11" s="57">
        <v>2.9</v>
      </c>
      <c r="I11" s="57">
        <v>73.16</v>
      </c>
      <c r="J11" s="57">
        <v>521.84</v>
      </c>
      <c r="K11" s="56">
        <v>10.6</v>
      </c>
      <c r="L11" s="56">
        <v>0.25</v>
      </c>
      <c r="M11" s="56">
        <v>7.49</v>
      </c>
      <c r="N11" s="56">
        <v>0</v>
      </c>
      <c r="O11" s="56">
        <v>23.77</v>
      </c>
      <c r="P11" s="56">
        <v>49.39</v>
      </c>
      <c r="Q11" s="56">
        <v>4.3</v>
      </c>
      <c r="R11" s="56">
        <v>0</v>
      </c>
      <c r="S11" s="56">
        <v>0</v>
      </c>
      <c r="T11" s="56">
        <v>0.7</v>
      </c>
      <c r="U11" s="56">
        <v>4.0199999999999996</v>
      </c>
      <c r="V11" s="56">
        <v>197.71</v>
      </c>
      <c r="W11" s="56">
        <v>378.64</v>
      </c>
      <c r="X11" s="56">
        <v>296.38</v>
      </c>
      <c r="Y11" s="56">
        <v>78.63</v>
      </c>
      <c r="Z11" s="56">
        <v>339.7</v>
      </c>
      <c r="AA11" s="56">
        <v>2.79</v>
      </c>
      <c r="AB11" s="56">
        <v>69.12</v>
      </c>
      <c r="AC11" s="56">
        <v>68.55</v>
      </c>
      <c r="AD11" s="56">
        <v>129.72</v>
      </c>
      <c r="AE11" s="56">
        <v>1.1299999999999999</v>
      </c>
      <c r="AF11" s="56">
        <v>0.27</v>
      </c>
      <c r="AG11" s="56">
        <v>0.27</v>
      </c>
      <c r="AH11" s="56">
        <v>1.33</v>
      </c>
      <c r="AI11" s="56">
        <v>5.73</v>
      </c>
      <c r="AJ11" s="56">
        <v>0.8</v>
      </c>
    </row>
    <row r="12" spans="1:36" ht="16.5" customHeight="1" x14ac:dyDescent="0.25">
      <c r="A12" s="51"/>
      <c r="B12" s="59" t="s">
        <v>59</v>
      </c>
      <c r="C12" s="55"/>
      <c r="D12" s="51"/>
      <c r="E12" s="55"/>
      <c r="F12" s="55"/>
      <c r="G12" s="55"/>
      <c r="H12" s="55"/>
      <c r="I12" s="55"/>
      <c r="J12" s="5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14.25" customHeight="1" x14ac:dyDescent="0.25">
      <c r="A13" s="51" t="s">
        <v>65</v>
      </c>
      <c r="B13" s="52" t="s">
        <v>104</v>
      </c>
      <c r="C13" s="55" t="s">
        <v>147</v>
      </c>
      <c r="D13" s="51">
        <v>253.44</v>
      </c>
      <c r="E13" s="55">
        <v>15.07</v>
      </c>
      <c r="F13" s="55">
        <v>15.16</v>
      </c>
      <c r="G13" s="55">
        <v>19.73</v>
      </c>
      <c r="H13" s="55">
        <v>4.25</v>
      </c>
      <c r="I13" s="55">
        <v>3.18</v>
      </c>
      <c r="J13" s="55">
        <v>252.54608349999998</v>
      </c>
      <c r="K13" s="51">
        <v>1.72</v>
      </c>
      <c r="L13" s="51">
        <v>2.73</v>
      </c>
      <c r="M13" s="51">
        <v>1.72</v>
      </c>
      <c r="N13" s="51">
        <v>0</v>
      </c>
      <c r="O13" s="51">
        <v>2.86</v>
      </c>
      <c r="P13" s="51">
        <v>0.32</v>
      </c>
      <c r="Q13" s="51">
        <v>1.01</v>
      </c>
      <c r="R13" s="51">
        <v>0</v>
      </c>
      <c r="S13" s="51">
        <v>0</v>
      </c>
      <c r="T13" s="51">
        <v>0.17</v>
      </c>
      <c r="U13" s="51">
        <v>2.54</v>
      </c>
      <c r="V13" s="51">
        <v>0</v>
      </c>
      <c r="W13" s="51">
        <v>141.04</v>
      </c>
      <c r="X13" s="51">
        <v>465.83</v>
      </c>
      <c r="Y13" s="51">
        <v>24.75</v>
      </c>
      <c r="Z13" s="51">
        <v>287.64999999999998</v>
      </c>
      <c r="AA13" s="51">
        <v>0.36</v>
      </c>
      <c r="AB13" s="51">
        <v>374.7</v>
      </c>
      <c r="AC13" s="51">
        <v>146</v>
      </c>
      <c r="AD13" s="51">
        <v>155.63</v>
      </c>
      <c r="AE13" s="51">
        <v>2.12</v>
      </c>
      <c r="AF13" s="51">
        <v>0.05</v>
      </c>
      <c r="AG13" s="51">
        <v>0.14000000000000001</v>
      </c>
      <c r="AH13" s="51">
        <v>0.3</v>
      </c>
      <c r="AI13" s="51">
        <v>0.52</v>
      </c>
      <c r="AJ13" s="51">
        <v>4.76</v>
      </c>
    </row>
    <row r="14" spans="1:36" ht="15.75" customHeight="1" x14ac:dyDescent="0.25">
      <c r="A14" s="51"/>
      <c r="B14" s="52" t="s">
        <v>53</v>
      </c>
      <c r="C14" s="55" t="s">
        <v>148</v>
      </c>
      <c r="D14" s="51">
        <v>28.5</v>
      </c>
      <c r="E14" s="55">
        <v>0.23</v>
      </c>
      <c r="F14" s="55">
        <v>0</v>
      </c>
      <c r="G14" s="55">
        <v>0.03</v>
      </c>
      <c r="H14" s="55">
        <v>0.03</v>
      </c>
      <c r="I14" s="55">
        <v>0.68</v>
      </c>
      <c r="J14" s="55">
        <v>4.3776900000000003</v>
      </c>
      <c r="K14" s="51">
        <v>0</v>
      </c>
      <c r="L14" s="51">
        <v>0</v>
      </c>
      <c r="M14" s="51">
        <v>0</v>
      </c>
      <c r="N14" s="51">
        <v>0</v>
      </c>
      <c r="O14" s="51">
        <v>0.66</v>
      </c>
      <c r="P14" s="51">
        <v>0.03</v>
      </c>
      <c r="Q14" s="51">
        <v>0.27</v>
      </c>
      <c r="R14" s="51">
        <v>0</v>
      </c>
      <c r="S14" s="51">
        <v>0</v>
      </c>
      <c r="T14" s="51">
        <v>0.03</v>
      </c>
      <c r="U14" s="51">
        <v>0.15</v>
      </c>
      <c r="V14" s="51">
        <v>0</v>
      </c>
      <c r="W14" s="51">
        <v>37.22</v>
      </c>
      <c r="X14" s="51">
        <v>6.07</v>
      </c>
      <c r="Y14" s="51">
        <v>3.65</v>
      </c>
      <c r="Z14" s="51">
        <v>10.96</v>
      </c>
      <c r="AA14" s="51">
        <v>0.16</v>
      </c>
      <c r="AB14" s="51">
        <v>0</v>
      </c>
      <c r="AC14" s="51">
        <v>14.4</v>
      </c>
      <c r="AD14" s="51">
        <v>3</v>
      </c>
      <c r="AE14" s="51">
        <v>0.03</v>
      </c>
      <c r="AF14" s="51">
        <v>0.01</v>
      </c>
      <c r="AG14" s="51">
        <v>0.01</v>
      </c>
      <c r="AH14" s="51">
        <v>0.05</v>
      </c>
      <c r="AI14" s="51">
        <v>0.09</v>
      </c>
      <c r="AJ14" s="51">
        <v>1.2</v>
      </c>
    </row>
    <row r="15" spans="1:36" ht="20.25" customHeight="1" x14ac:dyDescent="0.25">
      <c r="A15" s="51" t="s">
        <v>66</v>
      </c>
      <c r="B15" s="52" t="s">
        <v>61</v>
      </c>
      <c r="C15" s="55" t="s">
        <v>149</v>
      </c>
      <c r="D15" s="51">
        <v>156.74</v>
      </c>
      <c r="E15" s="55">
        <v>1.57</v>
      </c>
      <c r="F15" s="55">
        <v>1.2</v>
      </c>
      <c r="G15" s="55">
        <v>3.29</v>
      </c>
      <c r="H15" s="55">
        <v>2.31</v>
      </c>
      <c r="I15" s="55">
        <v>3.39</v>
      </c>
      <c r="J15" s="55">
        <v>56.249912999999992</v>
      </c>
      <c r="K15" s="51">
        <v>0.84</v>
      </c>
      <c r="L15" s="51">
        <v>1.59</v>
      </c>
      <c r="M15" s="51">
        <v>0.3</v>
      </c>
      <c r="N15" s="51">
        <v>0</v>
      </c>
      <c r="O15" s="51">
        <v>1.67</v>
      </c>
      <c r="P15" s="51">
        <v>1.72</v>
      </c>
      <c r="Q15" s="51">
        <v>3.4</v>
      </c>
      <c r="R15" s="51">
        <v>0</v>
      </c>
      <c r="S15" s="51">
        <v>0</v>
      </c>
      <c r="T15" s="51">
        <v>0.05</v>
      </c>
      <c r="U15" s="51">
        <v>5.12</v>
      </c>
      <c r="V15" s="51">
        <v>1471.17</v>
      </c>
      <c r="W15" s="51">
        <v>264.26</v>
      </c>
      <c r="X15" s="51">
        <v>92.53</v>
      </c>
      <c r="Y15" s="51">
        <v>16.36</v>
      </c>
      <c r="Z15" s="51">
        <v>36.44</v>
      </c>
      <c r="AA15" s="51">
        <v>0.54</v>
      </c>
      <c r="AB15" s="51">
        <v>5.0199999999999996</v>
      </c>
      <c r="AC15" s="51">
        <v>33.83</v>
      </c>
      <c r="AD15" s="51">
        <v>12.59</v>
      </c>
      <c r="AE15" s="51">
        <v>1.1299999999999999</v>
      </c>
      <c r="AF15" s="51">
        <v>0.03</v>
      </c>
      <c r="AG15" s="51">
        <v>0.05</v>
      </c>
      <c r="AH15" s="51">
        <v>0.42</v>
      </c>
      <c r="AI15" s="51">
        <v>0.13</v>
      </c>
      <c r="AJ15" s="51">
        <v>8.81</v>
      </c>
    </row>
    <row r="16" spans="1:36" ht="13.5" customHeight="1" x14ac:dyDescent="0.25">
      <c r="A16" s="51" t="s">
        <v>87</v>
      </c>
      <c r="B16" s="52" t="s">
        <v>131</v>
      </c>
      <c r="C16" s="55" t="s">
        <v>150</v>
      </c>
      <c r="D16" s="51">
        <v>145.54</v>
      </c>
      <c r="E16" s="55">
        <v>4.3099999999999996</v>
      </c>
      <c r="F16" s="55">
        <v>0.03</v>
      </c>
      <c r="G16" s="55">
        <v>6.87</v>
      </c>
      <c r="H16" s="55">
        <v>3.35</v>
      </c>
      <c r="I16" s="55">
        <v>43.33</v>
      </c>
      <c r="J16" s="55">
        <v>260.34787259999996</v>
      </c>
      <c r="K16" s="51">
        <v>3.42</v>
      </c>
      <c r="L16" s="51">
        <v>1.89</v>
      </c>
      <c r="M16" s="51">
        <v>3.42</v>
      </c>
      <c r="N16" s="51">
        <v>0</v>
      </c>
      <c r="O16" s="51">
        <v>1.53</v>
      </c>
      <c r="P16" s="51">
        <v>41.8</v>
      </c>
      <c r="Q16" s="51">
        <v>2.0099999999999998</v>
      </c>
      <c r="R16" s="51">
        <v>0</v>
      </c>
      <c r="S16" s="51">
        <v>0</v>
      </c>
      <c r="T16" s="51">
        <v>0.02</v>
      </c>
      <c r="U16" s="51">
        <v>0.57999999999999996</v>
      </c>
      <c r="V16" s="51">
        <v>0</v>
      </c>
      <c r="W16" s="51">
        <v>77.540000000000006</v>
      </c>
      <c r="X16" s="51">
        <v>8.24</v>
      </c>
      <c r="Y16" s="51">
        <v>29.75</v>
      </c>
      <c r="Z16" s="51">
        <v>89.03</v>
      </c>
      <c r="AA16" s="51">
        <v>0.66</v>
      </c>
      <c r="AB16" s="51">
        <v>19.12</v>
      </c>
      <c r="AC16" s="51">
        <v>16.420000000000002</v>
      </c>
      <c r="AD16" s="51">
        <v>35.26</v>
      </c>
      <c r="AE16" s="51">
        <v>1.52</v>
      </c>
      <c r="AF16" s="51">
        <v>0.04</v>
      </c>
      <c r="AG16" s="51">
        <v>0.03</v>
      </c>
      <c r="AH16" s="51">
        <v>0.82</v>
      </c>
      <c r="AI16" s="51">
        <v>2.14</v>
      </c>
      <c r="AJ16" s="51">
        <v>0.43</v>
      </c>
    </row>
    <row r="17" spans="1:36" ht="15.75" customHeight="1" x14ac:dyDescent="0.25">
      <c r="A17" s="51" t="s">
        <v>67</v>
      </c>
      <c r="B17" s="52" t="s">
        <v>54</v>
      </c>
      <c r="C17" s="55" t="s">
        <v>144</v>
      </c>
      <c r="D17" s="51">
        <v>212.02</v>
      </c>
      <c r="E17" s="55">
        <v>0.3</v>
      </c>
      <c r="F17" s="55">
        <v>0</v>
      </c>
      <c r="G17" s="55">
        <v>0.12</v>
      </c>
      <c r="H17" s="55">
        <v>0.14000000000000001</v>
      </c>
      <c r="I17" s="55">
        <v>22.24</v>
      </c>
      <c r="J17" s="55">
        <v>92.300520000000006</v>
      </c>
      <c r="K17" s="51">
        <v>0.02</v>
      </c>
      <c r="L17" s="51">
        <v>0</v>
      </c>
      <c r="M17" s="51">
        <v>0</v>
      </c>
      <c r="N17" s="51">
        <v>0</v>
      </c>
      <c r="O17" s="51">
        <v>21.69</v>
      </c>
      <c r="P17" s="51">
        <v>0.55000000000000004</v>
      </c>
      <c r="Q17" s="51">
        <v>1.97</v>
      </c>
      <c r="R17" s="51">
        <v>0</v>
      </c>
      <c r="S17" s="51">
        <v>0</v>
      </c>
      <c r="T17" s="51">
        <v>0.46</v>
      </c>
      <c r="U17" s="51">
        <v>0.46</v>
      </c>
      <c r="V17" s="51">
        <v>1.2</v>
      </c>
      <c r="W17" s="51">
        <v>4.58</v>
      </c>
      <c r="X17" s="51">
        <v>5.46</v>
      </c>
      <c r="Y17" s="51">
        <v>1.39</v>
      </c>
      <c r="Z17" s="51">
        <v>1.39</v>
      </c>
      <c r="AA17" s="51">
        <v>0.28000000000000003</v>
      </c>
      <c r="AB17" s="51">
        <v>0</v>
      </c>
      <c r="AC17" s="51">
        <v>416</v>
      </c>
      <c r="AD17" s="51">
        <v>86.8</v>
      </c>
      <c r="AE17" s="51">
        <v>0.34</v>
      </c>
      <c r="AF17" s="51">
        <v>0.01</v>
      </c>
      <c r="AG17" s="51">
        <v>0.02</v>
      </c>
      <c r="AH17" s="51">
        <v>0.1</v>
      </c>
      <c r="AI17" s="51">
        <v>0.14000000000000001</v>
      </c>
      <c r="AJ17" s="51">
        <v>52</v>
      </c>
    </row>
    <row r="18" spans="1:36" ht="32.25" customHeight="1" x14ac:dyDescent="0.25">
      <c r="A18" s="51" t="s">
        <v>145</v>
      </c>
      <c r="B18" s="52" t="s">
        <v>55</v>
      </c>
      <c r="C18" s="55" t="s">
        <v>151</v>
      </c>
      <c r="D18" s="51">
        <v>19.55</v>
      </c>
      <c r="E18" s="55">
        <v>3.72</v>
      </c>
      <c r="F18" s="55">
        <v>0</v>
      </c>
      <c r="G18" s="55">
        <v>0.44</v>
      </c>
      <c r="H18" s="55">
        <v>0.44</v>
      </c>
      <c r="I18" s="55">
        <v>22.88</v>
      </c>
      <c r="J18" s="55">
        <v>112.7196</v>
      </c>
      <c r="K18" s="51">
        <v>0</v>
      </c>
      <c r="L18" s="51">
        <v>0</v>
      </c>
      <c r="M18" s="51">
        <v>0</v>
      </c>
      <c r="N18" s="51">
        <v>0</v>
      </c>
      <c r="O18" s="51">
        <v>0.54</v>
      </c>
      <c r="P18" s="51">
        <v>22.34</v>
      </c>
      <c r="Q18" s="51">
        <v>0.1</v>
      </c>
      <c r="R18" s="51">
        <v>0</v>
      </c>
      <c r="S18" s="51">
        <v>0</v>
      </c>
      <c r="T18" s="51">
        <v>0</v>
      </c>
      <c r="U18" s="51">
        <v>0.88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 customHeight="1" x14ac:dyDescent="0.25">
      <c r="A19" s="51" t="s">
        <v>145</v>
      </c>
      <c r="B19" s="52" t="s">
        <v>51</v>
      </c>
      <c r="C19" s="55" t="s">
        <v>152</v>
      </c>
      <c r="D19" s="51">
        <v>13.16</v>
      </c>
      <c r="E19" s="55">
        <v>1.81</v>
      </c>
      <c r="F19" s="55">
        <v>0</v>
      </c>
      <c r="G19" s="55">
        <v>0.33</v>
      </c>
      <c r="H19" s="55">
        <v>0.33</v>
      </c>
      <c r="I19" s="55">
        <v>9.16</v>
      </c>
      <c r="J19" s="55">
        <v>53.063471999999997</v>
      </c>
      <c r="K19" s="51">
        <v>0.06</v>
      </c>
      <c r="L19" s="51">
        <v>0</v>
      </c>
      <c r="M19" s="51">
        <v>0</v>
      </c>
      <c r="N19" s="51">
        <v>0</v>
      </c>
      <c r="O19" s="51">
        <v>0.33</v>
      </c>
      <c r="P19" s="51">
        <v>8.84</v>
      </c>
      <c r="Q19" s="51">
        <v>2.2799999999999998</v>
      </c>
      <c r="R19" s="51">
        <v>0</v>
      </c>
      <c r="S19" s="51">
        <v>0</v>
      </c>
      <c r="T19" s="51">
        <v>0.27</v>
      </c>
      <c r="U19" s="51">
        <v>0.69</v>
      </c>
      <c r="V19" s="51">
        <v>167.38</v>
      </c>
      <c r="W19" s="51">
        <v>67.23</v>
      </c>
      <c r="X19" s="51">
        <v>9.6</v>
      </c>
      <c r="Y19" s="51">
        <v>12.9</v>
      </c>
      <c r="Z19" s="51">
        <v>43.36</v>
      </c>
      <c r="AA19" s="51">
        <v>1.07</v>
      </c>
      <c r="AB19" s="51">
        <v>0</v>
      </c>
      <c r="AC19" s="51">
        <v>1.37</v>
      </c>
      <c r="AD19" s="51">
        <v>0.28000000000000003</v>
      </c>
      <c r="AE19" s="51">
        <v>0.39</v>
      </c>
      <c r="AF19" s="51">
        <v>0.05</v>
      </c>
      <c r="AG19" s="51">
        <v>0.02</v>
      </c>
      <c r="AH19" s="51">
        <v>0.19</v>
      </c>
      <c r="AI19" s="51">
        <v>0.56000000000000005</v>
      </c>
      <c r="AJ19" s="51">
        <v>0</v>
      </c>
    </row>
    <row r="20" spans="1:36" ht="15.75" customHeight="1" x14ac:dyDescent="0.25">
      <c r="A20" s="56"/>
      <c r="B20" s="56" t="s">
        <v>52</v>
      </c>
      <c r="C20" s="57"/>
      <c r="D20" s="56">
        <v>828.95</v>
      </c>
      <c r="E20" s="57">
        <v>27.01</v>
      </c>
      <c r="F20" s="57">
        <v>16.38</v>
      </c>
      <c r="G20" s="57">
        <v>30.81</v>
      </c>
      <c r="H20" s="57">
        <v>10.85</v>
      </c>
      <c r="I20" s="57">
        <v>104.87</v>
      </c>
      <c r="J20" s="57">
        <v>831.61</v>
      </c>
      <c r="K20" s="56">
        <v>6.05</v>
      </c>
      <c r="L20" s="56">
        <v>6.21</v>
      </c>
      <c r="M20" s="56">
        <v>5.44</v>
      </c>
      <c r="N20" s="56">
        <v>0</v>
      </c>
      <c r="O20" s="56">
        <v>29.27</v>
      </c>
      <c r="P20" s="56">
        <v>75.599999999999994</v>
      </c>
      <c r="Q20" s="56">
        <v>11.04</v>
      </c>
      <c r="R20" s="56">
        <v>0</v>
      </c>
      <c r="S20" s="56">
        <v>0</v>
      </c>
      <c r="T20" s="56">
        <v>1</v>
      </c>
      <c r="U20" s="56">
        <v>10.41</v>
      </c>
      <c r="V20" s="56">
        <v>1639.75</v>
      </c>
      <c r="W20" s="56">
        <v>591.87</v>
      </c>
      <c r="X20" s="56">
        <v>587.73</v>
      </c>
      <c r="Y20" s="56">
        <v>88.81</v>
      </c>
      <c r="Z20" s="56">
        <v>468.83</v>
      </c>
      <c r="AA20" s="56">
        <v>3.07</v>
      </c>
      <c r="AB20" s="56">
        <v>398.83</v>
      </c>
      <c r="AC20" s="56">
        <v>628.02</v>
      </c>
      <c r="AD20" s="56">
        <v>293.56</v>
      </c>
      <c r="AE20" s="56">
        <v>5.52</v>
      </c>
      <c r="AF20" s="56">
        <v>0.19</v>
      </c>
      <c r="AG20" s="56">
        <v>0.26</v>
      </c>
      <c r="AH20" s="56">
        <v>1.87</v>
      </c>
      <c r="AI20" s="56">
        <v>3.58</v>
      </c>
      <c r="AJ20" s="56">
        <v>67.209999999999994</v>
      </c>
    </row>
    <row r="21" spans="1:36" ht="17.25" customHeight="1" x14ac:dyDescent="0.25">
      <c r="A21" s="56"/>
      <c r="B21" s="56" t="s">
        <v>56</v>
      </c>
      <c r="C21" s="57"/>
      <c r="D21" s="56">
        <v>1212.33</v>
      </c>
      <c r="E21" s="57">
        <v>43.43</v>
      </c>
      <c r="F21" s="57">
        <v>24.05</v>
      </c>
      <c r="G21" s="57">
        <v>47.77</v>
      </c>
      <c r="H21" s="57">
        <v>13.75</v>
      </c>
      <c r="I21" s="57">
        <v>178.03</v>
      </c>
      <c r="J21" s="57">
        <v>1353.45</v>
      </c>
      <c r="K21" s="56">
        <v>16.649999999999999</v>
      </c>
      <c r="L21" s="56">
        <v>6.46</v>
      </c>
      <c r="M21" s="56">
        <v>12.92</v>
      </c>
      <c r="N21" s="56">
        <v>0</v>
      </c>
      <c r="O21" s="56">
        <v>53.04</v>
      </c>
      <c r="P21" s="56">
        <v>124.99</v>
      </c>
      <c r="Q21" s="56">
        <v>15.34</v>
      </c>
      <c r="R21" s="56">
        <v>0</v>
      </c>
      <c r="S21" s="56">
        <v>0</v>
      </c>
      <c r="T21" s="56">
        <v>1.7</v>
      </c>
      <c r="U21" s="56">
        <v>14.43</v>
      </c>
      <c r="V21" s="56">
        <v>1837.46</v>
      </c>
      <c r="W21" s="56">
        <v>970.51</v>
      </c>
      <c r="X21" s="56">
        <v>884.1</v>
      </c>
      <c r="Y21" s="56">
        <v>167.44</v>
      </c>
      <c r="Z21" s="56">
        <v>808.53</v>
      </c>
      <c r="AA21" s="56">
        <v>5.86</v>
      </c>
      <c r="AB21" s="56">
        <v>467.95</v>
      </c>
      <c r="AC21" s="56">
        <v>696.56</v>
      </c>
      <c r="AD21" s="56">
        <v>423.28</v>
      </c>
      <c r="AE21" s="56">
        <v>6.65</v>
      </c>
      <c r="AF21" s="56">
        <v>0.46</v>
      </c>
      <c r="AG21" s="56">
        <v>0.53</v>
      </c>
      <c r="AH21" s="56">
        <v>3.2</v>
      </c>
      <c r="AI21" s="56">
        <v>9.31</v>
      </c>
      <c r="AJ21" s="56">
        <v>68</v>
      </c>
    </row>
    <row r="22" spans="1:36" ht="20.25" customHeight="1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36" ht="20.25" hidden="1" customHeight="1" x14ac:dyDescent="0.4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36" ht="20.25" hidden="1" customHeight="1" x14ac:dyDescent="0.4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36" ht="20.25" hidden="1" customHeight="1" x14ac:dyDescent="0.4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36" ht="20.25" hidden="1" customHeight="1" x14ac:dyDescent="0.4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36" ht="20.25" hidden="1" customHeight="1" x14ac:dyDescent="0.4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36" ht="20.25" hidden="1" customHeight="1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36" ht="20.25" hidden="1" customHeight="1" x14ac:dyDescent="0.4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36" ht="20.25" hidden="1" customHeight="1" x14ac:dyDescent="0.4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36" ht="20.25" hidden="1" customHeight="1" x14ac:dyDescent="0.4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36" ht="18.75" hidden="1" customHeight="1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36" ht="20.25" hidden="1" customHeight="1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36" ht="20.25" hidden="1" customHeight="1" x14ac:dyDescent="0.4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36" s="2" customFormat="1" ht="12.75" hidden="1" customHeight="1" x14ac:dyDescent="0.25">
      <c r="C35" s="4"/>
      <c r="E35" s="4"/>
      <c r="F35" s="4"/>
      <c r="G35" s="4"/>
      <c r="H35" s="4"/>
      <c r="I35" s="4"/>
      <c r="J35" s="4"/>
    </row>
    <row r="36" spans="1:36" s="2" customFormat="1" ht="14.25" hidden="1" customHeight="1" x14ac:dyDescent="0.25">
      <c r="C36" s="4"/>
      <c r="E36" s="4"/>
      <c r="F36" s="4"/>
      <c r="G36" s="4"/>
      <c r="H36" s="4"/>
      <c r="I36" s="4"/>
      <c r="J36" s="4"/>
    </row>
    <row r="37" spans="1:36" s="2" customFormat="1" ht="15" hidden="1" x14ac:dyDescent="0.25">
      <c r="C37" s="4"/>
      <c r="E37" s="4"/>
      <c r="F37" s="4"/>
      <c r="G37" s="4"/>
      <c r="H37" s="4"/>
      <c r="I37" s="4"/>
      <c r="J37" s="4"/>
    </row>
    <row r="38" spans="1:36" s="2" customFormat="1" ht="15" hidden="1" x14ac:dyDescent="0.25">
      <c r="C38" s="4"/>
      <c r="E38" s="4"/>
      <c r="F38" s="4"/>
      <c r="G38" s="4"/>
      <c r="H38" s="4"/>
      <c r="I38" s="4"/>
      <c r="J38" s="4"/>
    </row>
    <row r="39" spans="1:36" s="2" customFormat="1" ht="15" hidden="1" x14ac:dyDescent="0.25">
      <c r="C39" s="4"/>
      <c r="E39" s="4"/>
      <c r="F39" s="4"/>
      <c r="G39" s="4"/>
      <c r="H39" s="4"/>
      <c r="I39" s="4"/>
      <c r="J39" s="4"/>
    </row>
    <row r="40" spans="1:36" s="2" customFormat="1" ht="15" hidden="1" x14ac:dyDescent="0.25">
      <c r="C40" s="4"/>
      <c r="E40" s="4"/>
      <c r="F40" s="4"/>
      <c r="G40" s="4"/>
      <c r="H40" s="4"/>
      <c r="I40" s="4"/>
      <c r="J40" s="4"/>
    </row>
    <row r="41" spans="1:36" s="2" customFormat="1" ht="15" hidden="1" x14ac:dyDescent="0.25">
      <c r="C41" s="4"/>
      <c r="E41" s="4"/>
      <c r="F41" s="4"/>
      <c r="G41" s="4"/>
      <c r="H41" s="4"/>
      <c r="I41" s="4"/>
      <c r="J41" s="4"/>
    </row>
    <row r="42" spans="1:36" s="2" customFormat="1" ht="22.5" x14ac:dyDescent="0.45">
      <c r="A42" s="45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36" s="2" customFormat="1" ht="30" x14ac:dyDescent="0.25">
      <c r="A43" s="27" t="s">
        <v>38</v>
      </c>
      <c r="B43" s="27" t="s">
        <v>0</v>
      </c>
      <c r="C43" s="27" t="s">
        <v>6</v>
      </c>
      <c r="D43" s="27" t="s">
        <v>57</v>
      </c>
      <c r="E43" s="27" t="s">
        <v>2</v>
      </c>
      <c r="F43" s="27"/>
      <c r="G43" s="27" t="s">
        <v>9</v>
      </c>
      <c r="H43" s="27"/>
      <c r="I43" s="27" t="s">
        <v>8</v>
      </c>
      <c r="J43" s="27" t="s">
        <v>5</v>
      </c>
      <c r="K43" s="10" t="s">
        <v>10</v>
      </c>
      <c r="L43" s="10" t="s">
        <v>11</v>
      </c>
      <c r="M43" s="10" t="s">
        <v>30</v>
      </c>
      <c r="N43" s="10" t="s">
        <v>12</v>
      </c>
      <c r="O43" s="10" t="s">
        <v>13</v>
      </c>
      <c r="P43" s="10" t="s">
        <v>14</v>
      </c>
      <c r="Q43" s="10" t="s">
        <v>15</v>
      </c>
      <c r="R43" s="10" t="s">
        <v>16</v>
      </c>
      <c r="S43" s="10" t="s">
        <v>17</v>
      </c>
      <c r="T43" s="10" t="s">
        <v>18</v>
      </c>
      <c r="U43" s="10" t="s">
        <v>19</v>
      </c>
      <c r="V43" s="10" t="s">
        <v>20</v>
      </c>
      <c r="W43" s="10" t="s">
        <v>21</v>
      </c>
      <c r="X43" s="10" t="s">
        <v>22</v>
      </c>
      <c r="Y43" s="10" t="s">
        <v>23</v>
      </c>
      <c r="Z43" s="10" t="s">
        <v>24</v>
      </c>
      <c r="AA43" s="10" t="s">
        <v>25</v>
      </c>
      <c r="AB43" s="11" t="s">
        <v>39</v>
      </c>
      <c r="AC43" s="10" t="s">
        <v>26</v>
      </c>
      <c r="AD43" s="10" t="s">
        <v>40</v>
      </c>
      <c r="AE43" s="10" t="s">
        <v>41</v>
      </c>
      <c r="AF43" s="10" t="s">
        <v>42</v>
      </c>
      <c r="AG43" s="10" t="s">
        <v>27</v>
      </c>
      <c r="AH43" s="10" t="s">
        <v>28</v>
      </c>
      <c r="AI43" s="10" t="s">
        <v>29</v>
      </c>
      <c r="AJ43" s="10" t="s">
        <v>43</v>
      </c>
    </row>
    <row r="44" spans="1:36" s="2" customFormat="1" ht="30" customHeight="1" x14ac:dyDescent="0.25">
      <c r="A44" s="27"/>
      <c r="B44" s="27"/>
      <c r="C44" s="27"/>
      <c r="D44" s="27"/>
      <c r="E44" s="12" t="s">
        <v>1</v>
      </c>
      <c r="F44" s="12" t="s">
        <v>3</v>
      </c>
      <c r="G44" s="12" t="s">
        <v>1</v>
      </c>
      <c r="H44" s="12" t="s">
        <v>4</v>
      </c>
      <c r="I44" s="27"/>
      <c r="J44" s="2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43" t="s">
        <v>44</v>
      </c>
      <c r="Y44" s="43"/>
      <c r="Z44" s="43"/>
      <c r="AA44" s="43"/>
      <c r="AB44" s="44" t="s">
        <v>45</v>
      </c>
      <c r="AC44" s="44"/>
      <c r="AD44" s="44"/>
      <c r="AE44" s="44"/>
      <c r="AF44" s="44"/>
      <c r="AG44" s="44"/>
      <c r="AH44" s="44"/>
      <c r="AI44" s="44"/>
      <c r="AJ44" s="44"/>
    </row>
    <row r="45" spans="1:36" s="2" customFormat="1" ht="15" x14ac:dyDescent="0.25">
      <c r="A45" s="10"/>
      <c r="B45" s="16" t="s">
        <v>48</v>
      </c>
      <c r="C45" s="13"/>
      <c r="D45" s="10"/>
      <c r="E45" s="13"/>
      <c r="F45" s="13"/>
      <c r="G45" s="13"/>
      <c r="H45" s="13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s="2" customFormat="1" ht="30" x14ac:dyDescent="0.25">
      <c r="A46" s="10" t="s">
        <v>68</v>
      </c>
      <c r="B46" s="11" t="s">
        <v>69</v>
      </c>
      <c r="C46" s="13" t="str">
        <f>"130/20"</f>
        <v>130/20</v>
      </c>
      <c r="D46" s="10">
        <v>88.67</v>
      </c>
      <c r="E46" s="13">
        <v>21.14</v>
      </c>
      <c r="F46" s="13">
        <v>19.8</v>
      </c>
      <c r="G46" s="13">
        <v>27.92</v>
      </c>
      <c r="H46" s="13">
        <v>0.14000000000000001</v>
      </c>
      <c r="I46" s="13">
        <v>31.57</v>
      </c>
      <c r="J46" s="13">
        <v>464.1258636</v>
      </c>
      <c r="K46" s="10">
        <v>17.09</v>
      </c>
      <c r="L46" s="10">
        <v>0.11</v>
      </c>
      <c r="M46" s="10">
        <v>0</v>
      </c>
      <c r="N46" s="10">
        <v>0</v>
      </c>
      <c r="O46" s="10">
        <v>23.06</v>
      </c>
      <c r="P46" s="10">
        <v>8.51</v>
      </c>
      <c r="Q46" s="10">
        <v>0.52</v>
      </c>
      <c r="R46" s="10">
        <v>0</v>
      </c>
      <c r="S46" s="10">
        <v>0</v>
      </c>
      <c r="T46" s="10">
        <v>1.57</v>
      </c>
      <c r="U46" s="10">
        <v>1.74</v>
      </c>
      <c r="V46" s="10">
        <v>103.42</v>
      </c>
      <c r="W46" s="10">
        <v>233.92</v>
      </c>
      <c r="X46" s="10">
        <v>247.74</v>
      </c>
      <c r="Y46" s="10">
        <v>38.25</v>
      </c>
      <c r="Z46" s="10">
        <v>326.75</v>
      </c>
      <c r="AA46" s="10">
        <v>0.98</v>
      </c>
      <c r="AB46" s="10">
        <v>166.86</v>
      </c>
      <c r="AC46" s="10">
        <v>97.8</v>
      </c>
      <c r="AD46" s="10">
        <v>186.89</v>
      </c>
      <c r="AE46" s="10">
        <v>0.7</v>
      </c>
      <c r="AF46" s="10">
        <v>0.1</v>
      </c>
      <c r="AG46" s="10">
        <v>0.46</v>
      </c>
      <c r="AH46" s="10">
        <v>0.6</v>
      </c>
      <c r="AI46" s="10">
        <v>5.58</v>
      </c>
      <c r="AJ46" s="10">
        <v>0.8</v>
      </c>
    </row>
    <row r="47" spans="1:36" s="2" customFormat="1" ht="15" x14ac:dyDescent="0.25">
      <c r="A47" s="10" t="s">
        <v>70</v>
      </c>
      <c r="B47" s="11" t="s">
        <v>71</v>
      </c>
      <c r="C47" s="13" t="str">
        <f>"200"</f>
        <v>200</v>
      </c>
      <c r="D47" s="10">
        <v>198.32</v>
      </c>
      <c r="E47" s="13">
        <v>3.64</v>
      </c>
      <c r="F47" s="13">
        <v>2.9</v>
      </c>
      <c r="G47" s="13">
        <v>3.61</v>
      </c>
      <c r="H47" s="13">
        <v>0.6</v>
      </c>
      <c r="I47" s="13">
        <v>22.81</v>
      </c>
      <c r="J47" s="13">
        <v>137.143248</v>
      </c>
      <c r="K47" s="10">
        <v>2.56</v>
      </c>
      <c r="L47" s="10">
        <v>0</v>
      </c>
      <c r="M47" s="10">
        <v>2.56</v>
      </c>
      <c r="N47" s="10">
        <v>0</v>
      </c>
      <c r="O47" s="10">
        <v>22.51</v>
      </c>
      <c r="P47" s="10">
        <v>0.3</v>
      </c>
      <c r="Q47" s="10">
        <v>1.28</v>
      </c>
      <c r="R47" s="10">
        <v>0</v>
      </c>
      <c r="S47" s="10">
        <v>0</v>
      </c>
      <c r="T47" s="10">
        <v>0.26</v>
      </c>
      <c r="U47" s="10">
        <v>0.97</v>
      </c>
      <c r="V47" s="10">
        <v>0</v>
      </c>
      <c r="W47" s="10">
        <v>182.12</v>
      </c>
      <c r="X47" s="10">
        <v>110.63</v>
      </c>
      <c r="Y47" s="10">
        <v>26.97</v>
      </c>
      <c r="Z47" s="10">
        <v>101.09</v>
      </c>
      <c r="AA47" s="10">
        <v>0.9</v>
      </c>
      <c r="AB47" s="10">
        <v>18</v>
      </c>
      <c r="AC47" s="10">
        <v>16.64</v>
      </c>
      <c r="AD47" s="10">
        <v>33.119999999999997</v>
      </c>
      <c r="AE47" s="10">
        <v>0.11</v>
      </c>
      <c r="AF47" s="10">
        <v>0.03</v>
      </c>
      <c r="AG47" s="10">
        <v>0.13</v>
      </c>
      <c r="AH47" s="10">
        <v>0.14000000000000001</v>
      </c>
      <c r="AI47" s="10">
        <v>1.07</v>
      </c>
      <c r="AJ47" s="10">
        <v>0.52</v>
      </c>
    </row>
    <row r="48" spans="1:36" s="2" customFormat="1" ht="30" x14ac:dyDescent="0.25">
      <c r="A48" s="10" t="str">
        <f>""</f>
        <v/>
      </c>
      <c r="B48" s="11" t="s">
        <v>55</v>
      </c>
      <c r="C48" s="13" t="str">
        <f>"40"</f>
        <v>40</v>
      </c>
      <c r="D48" s="10">
        <v>15.64</v>
      </c>
      <c r="E48" s="13">
        <v>2.98</v>
      </c>
      <c r="F48" s="13">
        <v>0</v>
      </c>
      <c r="G48" s="13">
        <v>0.35</v>
      </c>
      <c r="H48" s="13">
        <v>0.35</v>
      </c>
      <c r="I48" s="13">
        <v>18.309999999999999</v>
      </c>
      <c r="J48" s="13">
        <v>90.175680000000014</v>
      </c>
      <c r="K48" s="10">
        <v>0</v>
      </c>
      <c r="L48" s="10">
        <v>0</v>
      </c>
      <c r="M48" s="10">
        <v>0</v>
      </c>
      <c r="N48" s="10">
        <v>0</v>
      </c>
      <c r="O48" s="10">
        <v>0.43</v>
      </c>
      <c r="P48" s="10">
        <v>17.88</v>
      </c>
      <c r="Q48" s="10">
        <v>0.08</v>
      </c>
      <c r="R48" s="10">
        <v>0</v>
      </c>
      <c r="S48" s="10">
        <v>0</v>
      </c>
      <c r="T48" s="10">
        <v>0</v>
      </c>
      <c r="U48" s="10">
        <v>0.71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s="2" customFormat="1" ht="15" x14ac:dyDescent="0.25">
      <c r="A49" s="10" t="str">
        <f>""</f>
        <v/>
      </c>
      <c r="B49" s="11" t="s">
        <v>51</v>
      </c>
      <c r="C49" s="13" t="str">
        <f>"20"</f>
        <v>20</v>
      </c>
      <c r="D49" s="10">
        <v>9.4</v>
      </c>
      <c r="E49" s="13">
        <v>1.29</v>
      </c>
      <c r="F49" s="13">
        <v>0</v>
      </c>
      <c r="G49" s="13">
        <v>0.24</v>
      </c>
      <c r="H49" s="13">
        <v>0.24</v>
      </c>
      <c r="I49" s="13">
        <v>6.55</v>
      </c>
      <c r="J49" s="13">
        <v>37.902480000000004</v>
      </c>
      <c r="K49" s="10">
        <v>0.04</v>
      </c>
      <c r="L49" s="10">
        <v>0</v>
      </c>
      <c r="M49" s="10">
        <v>0</v>
      </c>
      <c r="N49" s="10">
        <v>0</v>
      </c>
      <c r="O49" s="10">
        <v>0.24</v>
      </c>
      <c r="P49" s="10">
        <v>6.31</v>
      </c>
      <c r="Q49" s="10">
        <v>1.63</v>
      </c>
      <c r="R49" s="10">
        <v>0</v>
      </c>
      <c r="S49" s="10">
        <v>0</v>
      </c>
      <c r="T49" s="10">
        <v>0.2</v>
      </c>
      <c r="U49" s="10">
        <v>0.49</v>
      </c>
      <c r="V49" s="10">
        <v>119.56</v>
      </c>
      <c r="W49" s="10">
        <v>48.02</v>
      </c>
      <c r="X49" s="10">
        <v>6.86</v>
      </c>
      <c r="Y49" s="10">
        <v>9.2100000000000009</v>
      </c>
      <c r="Z49" s="10">
        <v>30.97</v>
      </c>
      <c r="AA49" s="10">
        <v>0.76</v>
      </c>
      <c r="AB49" s="10">
        <v>0</v>
      </c>
      <c r="AC49" s="10">
        <v>0.98</v>
      </c>
      <c r="AD49" s="10">
        <v>0.2</v>
      </c>
      <c r="AE49" s="10">
        <v>0.28000000000000003</v>
      </c>
      <c r="AF49" s="10">
        <v>0.04</v>
      </c>
      <c r="AG49" s="10">
        <v>0.02</v>
      </c>
      <c r="AH49" s="10">
        <v>0.14000000000000001</v>
      </c>
      <c r="AI49" s="10">
        <v>0.4</v>
      </c>
      <c r="AJ49" s="10">
        <v>0</v>
      </c>
    </row>
    <row r="50" spans="1:36" s="2" customFormat="1" ht="15" x14ac:dyDescent="0.25">
      <c r="A50" s="14"/>
      <c r="B50" s="17" t="s">
        <v>52</v>
      </c>
      <c r="C50" s="15"/>
      <c r="D50" s="14">
        <v>312.02999999999997</v>
      </c>
      <c r="E50" s="15">
        <v>29.06</v>
      </c>
      <c r="F50" s="15">
        <v>22.7</v>
      </c>
      <c r="G50" s="15">
        <v>32.119999999999997</v>
      </c>
      <c r="H50" s="15">
        <v>1.33</v>
      </c>
      <c r="I50" s="15">
        <v>79.239999999999995</v>
      </c>
      <c r="J50" s="15">
        <v>729.35</v>
      </c>
      <c r="K50" s="14">
        <v>19.690000000000001</v>
      </c>
      <c r="L50" s="14">
        <v>0.11</v>
      </c>
      <c r="M50" s="14">
        <v>2.56</v>
      </c>
      <c r="N50" s="14">
        <v>0</v>
      </c>
      <c r="O50" s="14">
        <v>46.24</v>
      </c>
      <c r="P50" s="14">
        <v>33</v>
      </c>
      <c r="Q50" s="14">
        <v>3.51</v>
      </c>
      <c r="R50" s="14">
        <v>0</v>
      </c>
      <c r="S50" s="14">
        <v>0</v>
      </c>
      <c r="T50" s="14">
        <v>2.02</v>
      </c>
      <c r="U50" s="14">
        <v>3.91</v>
      </c>
      <c r="V50" s="14">
        <v>222.98</v>
      </c>
      <c r="W50" s="14">
        <v>464.07</v>
      </c>
      <c r="X50" s="14">
        <v>365.24</v>
      </c>
      <c r="Y50" s="14">
        <v>74.430000000000007</v>
      </c>
      <c r="Z50" s="14">
        <v>458.81</v>
      </c>
      <c r="AA50" s="14">
        <v>2.65</v>
      </c>
      <c r="AB50" s="14">
        <v>184.86</v>
      </c>
      <c r="AC50" s="14">
        <v>115.42</v>
      </c>
      <c r="AD50" s="14">
        <v>220.21</v>
      </c>
      <c r="AE50" s="14">
        <v>1.0900000000000001</v>
      </c>
      <c r="AF50" s="14">
        <v>0.16</v>
      </c>
      <c r="AG50" s="14">
        <v>0.6</v>
      </c>
      <c r="AH50" s="14">
        <v>0.88</v>
      </c>
      <c r="AI50" s="14">
        <v>7.05</v>
      </c>
      <c r="AJ50" s="14">
        <v>1.32</v>
      </c>
    </row>
    <row r="51" spans="1:36" s="2" customFormat="1" ht="15" x14ac:dyDescent="0.25">
      <c r="A51" s="10"/>
      <c r="B51" s="19" t="s">
        <v>59</v>
      </c>
      <c r="C51" s="13"/>
      <c r="D51" s="10"/>
      <c r="E51" s="13"/>
      <c r="F51" s="13"/>
      <c r="G51" s="13"/>
      <c r="H51" s="13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30" x14ac:dyDescent="0.25">
      <c r="A52" s="10" t="s">
        <v>72</v>
      </c>
      <c r="B52" s="11" t="s">
        <v>73</v>
      </c>
      <c r="C52" s="13" t="str">
        <f>"250/10"</f>
        <v>250/10</v>
      </c>
      <c r="D52" s="10">
        <v>257.04000000000002</v>
      </c>
      <c r="E52" s="13">
        <v>21.83</v>
      </c>
      <c r="F52" s="13">
        <v>22.61</v>
      </c>
      <c r="G52" s="13">
        <v>26.85</v>
      </c>
      <c r="H52" s="13">
        <v>4.25</v>
      </c>
      <c r="I52" s="13">
        <v>2.93</v>
      </c>
      <c r="J52" s="13">
        <v>342.35849099999996</v>
      </c>
      <c r="K52" s="10">
        <v>1.72</v>
      </c>
      <c r="L52" s="10">
        <v>2.73</v>
      </c>
      <c r="M52" s="10">
        <v>1.72</v>
      </c>
      <c r="N52" s="10">
        <v>0</v>
      </c>
      <c r="O52" s="10">
        <v>2.88</v>
      </c>
      <c r="P52" s="10">
        <v>0.04</v>
      </c>
      <c r="Q52" s="10">
        <v>0.75</v>
      </c>
      <c r="R52" s="10">
        <v>0</v>
      </c>
      <c r="S52" s="10">
        <v>0</v>
      </c>
      <c r="T52" s="10">
        <v>0.27</v>
      </c>
      <c r="U52" s="10">
        <v>4.13</v>
      </c>
      <c r="V52" s="10">
        <v>0</v>
      </c>
      <c r="W52" s="10">
        <v>158.66</v>
      </c>
      <c r="X52" s="10">
        <v>689.57</v>
      </c>
      <c r="Y52" s="10">
        <v>31.93</v>
      </c>
      <c r="Z52" s="10">
        <v>414.41</v>
      </c>
      <c r="AA52" s="10">
        <v>0.43</v>
      </c>
      <c r="AB52" s="10">
        <v>557.54999999999995</v>
      </c>
      <c r="AC52" s="10">
        <v>182.6</v>
      </c>
      <c r="AD52" s="10">
        <v>218.35</v>
      </c>
      <c r="AE52" s="10">
        <v>2.21</v>
      </c>
      <c r="AF52" s="10">
        <v>0.04</v>
      </c>
      <c r="AG52" s="10">
        <v>0.19</v>
      </c>
      <c r="AH52" s="10">
        <v>0.21</v>
      </c>
      <c r="AI52" s="10">
        <v>0.32</v>
      </c>
      <c r="AJ52" s="10">
        <v>4.3099999999999996</v>
      </c>
    </row>
    <row r="53" spans="1:36" s="2" customFormat="1" ht="30" x14ac:dyDescent="0.25">
      <c r="A53" s="10" t="s">
        <v>74</v>
      </c>
      <c r="B53" s="11" t="s">
        <v>75</v>
      </c>
      <c r="C53" s="13" t="str">
        <f>"75/50"</f>
        <v>75/50</v>
      </c>
      <c r="D53" s="10">
        <v>97.64</v>
      </c>
      <c r="E53" s="13">
        <v>1.91</v>
      </c>
      <c r="F53" s="13">
        <v>0.01</v>
      </c>
      <c r="G53" s="13">
        <v>7.53</v>
      </c>
      <c r="H53" s="13">
        <v>7.73</v>
      </c>
      <c r="I53" s="13">
        <v>12.14</v>
      </c>
      <c r="J53" s="13">
        <v>126.48115649999998</v>
      </c>
      <c r="K53" s="10">
        <v>1.49</v>
      </c>
      <c r="L53" s="10">
        <v>4.9000000000000004</v>
      </c>
      <c r="M53" s="10">
        <v>1.49</v>
      </c>
      <c r="N53" s="10">
        <v>0</v>
      </c>
      <c r="O53" s="10">
        <v>3.32</v>
      </c>
      <c r="P53" s="10">
        <v>8.83</v>
      </c>
      <c r="Q53" s="10">
        <v>0.99</v>
      </c>
      <c r="R53" s="10">
        <v>0</v>
      </c>
      <c r="S53" s="10">
        <v>0</v>
      </c>
      <c r="T53" s="10">
        <v>0.1</v>
      </c>
      <c r="U53" s="10">
        <v>1.05</v>
      </c>
      <c r="V53" s="10">
        <v>0</v>
      </c>
      <c r="W53" s="10">
        <v>67.2</v>
      </c>
      <c r="X53" s="10">
        <v>10.59</v>
      </c>
      <c r="Y53" s="10">
        <v>5.94</v>
      </c>
      <c r="Z53" s="10">
        <v>20.85</v>
      </c>
      <c r="AA53" s="10">
        <v>0.34</v>
      </c>
      <c r="AB53" s="10">
        <v>3.54</v>
      </c>
      <c r="AC53" s="10">
        <v>31.84</v>
      </c>
      <c r="AD53" s="10">
        <v>12.53</v>
      </c>
      <c r="AE53" s="10">
        <v>3.49</v>
      </c>
      <c r="AF53" s="10">
        <v>0.02</v>
      </c>
      <c r="AG53" s="10">
        <v>0.01</v>
      </c>
      <c r="AH53" s="10">
        <v>0.14000000000000001</v>
      </c>
      <c r="AI53" s="10">
        <v>0.41</v>
      </c>
      <c r="AJ53" s="10">
        <v>1.4</v>
      </c>
    </row>
    <row r="54" spans="1:36" s="2" customFormat="1" ht="30" x14ac:dyDescent="0.25">
      <c r="A54" s="10" t="s">
        <v>76</v>
      </c>
      <c r="B54" s="11" t="s">
        <v>77</v>
      </c>
      <c r="C54" s="13" t="str">
        <f>"180"</f>
        <v>180</v>
      </c>
      <c r="D54" s="10">
        <v>8.9499999999999993</v>
      </c>
      <c r="E54" s="13">
        <v>6.62</v>
      </c>
      <c r="F54" s="13">
        <v>0.03</v>
      </c>
      <c r="G54" s="13">
        <v>5.87</v>
      </c>
      <c r="H54" s="13">
        <v>0.78</v>
      </c>
      <c r="I54" s="13">
        <v>41.78</v>
      </c>
      <c r="J54" s="13">
        <v>254.69023019999997</v>
      </c>
      <c r="K54" s="10">
        <v>3.5</v>
      </c>
      <c r="L54" s="10">
        <v>0.16</v>
      </c>
      <c r="M54" s="10">
        <v>0</v>
      </c>
      <c r="N54" s="10">
        <v>0</v>
      </c>
      <c r="O54" s="10">
        <v>1.25</v>
      </c>
      <c r="P54" s="10">
        <v>40.54</v>
      </c>
      <c r="Q54" s="10">
        <v>2.2200000000000002</v>
      </c>
      <c r="R54" s="10">
        <v>0</v>
      </c>
      <c r="S54" s="10">
        <v>0</v>
      </c>
      <c r="T54" s="10">
        <v>0</v>
      </c>
      <c r="U54" s="10">
        <v>0.31</v>
      </c>
      <c r="V54" s="10">
        <v>2.23</v>
      </c>
      <c r="W54" s="10">
        <v>74.58</v>
      </c>
      <c r="X54" s="10">
        <v>12.12</v>
      </c>
      <c r="Y54" s="10">
        <v>9.58</v>
      </c>
      <c r="Z54" s="10">
        <v>53.27</v>
      </c>
      <c r="AA54" s="10">
        <v>0.97</v>
      </c>
      <c r="AB54" s="10">
        <v>36.43</v>
      </c>
      <c r="AC54" s="10">
        <v>23.46</v>
      </c>
      <c r="AD54" s="10">
        <v>41.14</v>
      </c>
      <c r="AE54" s="10">
        <v>0.98</v>
      </c>
      <c r="AF54" s="10">
        <v>0.1</v>
      </c>
      <c r="AG54" s="10">
        <v>0.03</v>
      </c>
      <c r="AH54" s="10">
        <v>0.72</v>
      </c>
      <c r="AI54" s="10">
        <v>1.78</v>
      </c>
      <c r="AJ54" s="10">
        <v>0</v>
      </c>
    </row>
    <row r="55" spans="1:36" s="2" customFormat="1" ht="15" x14ac:dyDescent="0.25">
      <c r="A55" s="10" t="s">
        <v>78</v>
      </c>
      <c r="B55" s="11" t="s">
        <v>79</v>
      </c>
      <c r="C55" s="13" t="str">
        <f>"200"</f>
        <v>200</v>
      </c>
      <c r="D55" s="10">
        <v>204.02</v>
      </c>
      <c r="E55" s="13">
        <v>0.98</v>
      </c>
      <c r="F55" s="13">
        <v>0</v>
      </c>
      <c r="G55" s="13">
        <v>0.05</v>
      </c>
      <c r="H55" s="13">
        <v>0.06</v>
      </c>
      <c r="I55" s="13">
        <v>27.45</v>
      </c>
      <c r="J55" s="13">
        <v>116.29468000000003</v>
      </c>
      <c r="K55" s="10">
        <v>0.02</v>
      </c>
      <c r="L55" s="10">
        <v>0</v>
      </c>
      <c r="M55" s="10">
        <v>0</v>
      </c>
      <c r="N55" s="10">
        <v>0</v>
      </c>
      <c r="O55" s="10">
        <v>26.9</v>
      </c>
      <c r="P55" s="10">
        <v>0.55000000000000004</v>
      </c>
      <c r="Q55" s="10">
        <v>3.28</v>
      </c>
      <c r="R55" s="10">
        <v>0</v>
      </c>
      <c r="S55" s="10">
        <v>0</v>
      </c>
      <c r="T55" s="10">
        <v>0.3</v>
      </c>
      <c r="U55" s="10">
        <v>0.82</v>
      </c>
      <c r="V55" s="10">
        <v>3.6</v>
      </c>
      <c r="W55" s="10">
        <v>302.72000000000003</v>
      </c>
      <c r="X55" s="10">
        <v>28.69</v>
      </c>
      <c r="Y55" s="10">
        <v>18.27</v>
      </c>
      <c r="Z55" s="10">
        <v>25.4</v>
      </c>
      <c r="AA55" s="10">
        <v>0.61</v>
      </c>
      <c r="AB55" s="10">
        <v>0</v>
      </c>
      <c r="AC55" s="10">
        <v>560</v>
      </c>
      <c r="AD55" s="10">
        <v>116.6</v>
      </c>
      <c r="AE55" s="10">
        <v>1.1000000000000001</v>
      </c>
      <c r="AF55" s="10">
        <v>0.01</v>
      </c>
      <c r="AG55" s="10">
        <v>0.03</v>
      </c>
      <c r="AH55" s="10">
        <v>0.48</v>
      </c>
      <c r="AI55" s="10">
        <v>0.78</v>
      </c>
      <c r="AJ55" s="10">
        <v>0.32</v>
      </c>
    </row>
    <row r="56" spans="1:36" s="2" customFormat="1" ht="30" x14ac:dyDescent="0.25">
      <c r="A56" s="10" t="str">
        <f>""</f>
        <v/>
      </c>
      <c r="B56" s="11" t="s">
        <v>55</v>
      </c>
      <c r="C56" s="13" t="str">
        <f>"50"</f>
        <v>50</v>
      </c>
      <c r="D56" s="10">
        <v>19.55</v>
      </c>
      <c r="E56" s="13">
        <v>3.72</v>
      </c>
      <c r="F56" s="13">
        <v>0</v>
      </c>
      <c r="G56" s="13">
        <v>0.44</v>
      </c>
      <c r="H56" s="13">
        <v>0.44</v>
      </c>
      <c r="I56" s="13">
        <v>22.88</v>
      </c>
      <c r="J56" s="13">
        <v>112.7196</v>
      </c>
      <c r="K56" s="10">
        <v>0</v>
      </c>
      <c r="L56" s="10">
        <v>0</v>
      </c>
      <c r="M56" s="10">
        <v>0</v>
      </c>
      <c r="N56" s="10">
        <v>0</v>
      </c>
      <c r="O56" s="10">
        <v>0.54</v>
      </c>
      <c r="P56" s="10">
        <v>22.34</v>
      </c>
      <c r="Q56" s="10">
        <v>0.1</v>
      </c>
      <c r="R56" s="10">
        <v>0</v>
      </c>
      <c r="S56" s="10">
        <v>0</v>
      </c>
      <c r="T56" s="10">
        <v>0</v>
      </c>
      <c r="U56" s="10">
        <v>0.88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s="2" customFormat="1" ht="15" x14ac:dyDescent="0.25">
      <c r="A57" s="10" t="str">
        <f>""</f>
        <v/>
      </c>
      <c r="B57" s="11" t="s">
        <v>51</v>
      </c>
      <c r="C57" s="13" t="str">
        <f>"28"</f>
        <v>28</v>
      </c>
      <c r="D57" s="10">
        <v>13.16</v>
      </c>
      <c r="E57" s="13">
        <v>1.81</v>
      </c>
      <c r="F57" s="13">
        <v>0</v>
      </c>
      <c r="G57" s="13">
        <v>0.33</v>
      </c>
      <c r="H57" s="13">
        <v>0.33</v>
      </c>
      <c r="I57" s="13">
        <v>9.16</v>
      </c>
      <c r="J57" s="13">
        <v>53.063471999999997</v>
      </c>
      <c r="K57" s="10">
        <v>0.06</v>
      </c>
      <c r="L57" s="10">
        <v>0</v>
      </c>
      <c r="M57" s="10">
        <v>0</v>
      </c>
      <c r="N57" s="10">
        <v>0</v>
      </c>
      <c r="O57" s="10">
        <v>0.33</v>
      </c>
      <c r="P57" s="10">
        <v>8.84</v>
      </c>
      <c r="Q57" s="10">
        <v>2.2799999999999998</v>
      </c>
      <c r="R57" s="10">
        <v>0</v>
      </c>
      <c r="S57" s="10">
        <v>0</v>
      </c>
      <c r="T57" s="10">
        <v>0.27</v>
      </c>
      <c r="U57" s="10">
        <v>0.69</v>
      </c>
      <c r="V57" s="10">
        <v>167.38</v>
      </c>
      <c r="W57" s="10">
        <v>67.23</v>
      </c>
      <c r="X57" s="10">
        <v>9.6</v>
      </c>
      <c r="Y57" s="10">
        <v>12.9</v>
      </c>
      <c r="Z57" s="10">
        <v>43.36</v>
      </c>
      <c r="AA57" s="10">
        <v>1.07</v>
      </c>
      <c r="AB57" s="10">
        <v>0</v>
      </c>
      <c r="AC57" s="10">
        <v>1.37</v>
      </c>
      <c r="AD57" s="10">
        <v>0.28000000000000003</v>
      </c>
      <c r="AE57" s="10">
        <v>0.39</v>
      </c>
      <c r="AF57" s="10">
        <v>0.05</v>
      </c>
      <c r="AG57" s="10">
        <v>0.02</v>
      </c>
      <c r="AH57" s="10">
        <v>0.19</v>
      </c>
      <c r="AI57" s="10">
        <v>0.56000000000000005</v>
      </c>
      <c r="AJ57" s="10">
        <v>0</v>
      </c>
    </row>
    <row r="58" spans="1:36" s="2" customFormat="1" ht="15" x14ac:dyDescent="0.25">
      <c r="A58" s="14"/>
      <c r="B58" s="14" t="s">
        <v>52</v>
      </c>
      <c r="C58" s="15"/>
      <c r="D58" s="14">
        <v>600.36</v>
      </c>
      <c r="E58" s="15">
        <v>36.880000000000003</v>
      </c>
      <c r="F58" s="15">
        <v>22.64</v>
      </c>
      <c r="G58" s="15">
        <v>41.07</v>
      </c>
      <c r="H58" s="15">
        <v>13.59</v>
      </c>
      <c r="I58" s="15">
        <v>116.34</v>
      </c>
      <c r="J58" s="15">
        <v>1005.61</v>
      </c>
      <c r="K58" s="14">
        <v>6.78</v>
      </c>
      <c r="L58" s="14">
        <v>7.79</v>
      </c>
      <c r="M58" s="14">
        <v>3.2</v>
      </c>
      <c r="N58" s="14">
        <v>0</v>
      </c>
      <c r="O58" s="14">
        <v>35.22</v>
      </c>
      <c r="P58" s="14">
        <v>81.13</v>
      </c>
      <c r="Q58" s="14">
        <v>9.6</v>
      </c>
      <c r="R58" s="14">
        <v>0</v>
      </c>
      <c r="S58" s="14">
        <v>0</v>
      </c>
      <c r="T58" s="14">
        <v>0.94</v>
      </c>
      <c r="U58" s="14">
        <v>7.87</v>
      </c>
      <c r="V58" s="14">
        <v>173.21</v>
      </c>
      <c r="W58" s="14">
        <v>670.39</v>
      </c>
      <c r="X58" s="14">
        <v>750.57</v>
      </c>
      <c r="Y58" s="14">
        <v>78.62</v>
      </c>
      <c r="Z58" s="14">
        <v>557.29</v>
      </c>
      <c r="AA58" s="14">
        <v>3.42</v>
      </c>
      <c r="AB58" s="14">
        <v>597.52</v>
      </c>
      <c r="AC58" s="14">
        <v>799.27</v>
      </c>
      <c r="AD58" s="14">
        <v>388.9</v>
      </c>
      <c r="AE58" s="14">
        <v>8.17</v>
      </c>
      <c r="AF58" s="14">
        <v>0.23</v>
      </c>
      <c r="AG58" s="14">
        <v>0.28000000000000003</v>
      </c>
      <c r="AH58" s="14">
        <v>1.75</v>
      </c>
      <c r="AI58" s="14">
        <v>3.85</v>
      </c>
      <c r="AJ58" s="14">
        <v>6.03</v>
      </c>
    </row>
    <row r="59" spans="1:36" s="2" customFormat="1" ht="15" x14ac:dyDescent="0.25">
      <c r="A59" s="14"/>
      <c r="B59" s="14" t="s">
        <v>56</v>
      </c>
      <c r="C59" s="15"/>
      <c r="D59" s="14">
        <v>912.39</v>
      </c>
      <c r="E59" s="15">
        <v>65.930000000000007</v>
      </c>
      <c r="F59" s="15">
        <v>45.35</v>
      </c>
      <c r="G59" s="15">
        <v>73.19</v>
      </c>
      <c r="H59" s="15">
        <v>14.92</v>
      </c>
      <c r="I59" s="15">
        <v>195.58</v>
      </c>
      <c r="J59" s="15">
        <v>1734.95</v>
      </c>
      <c r="K59" s="14">
        <v>26.47</v>
      </c>
      <c r="L59" s="14">
        <v>7.9</v>
      </c>
      <c r="M59" s="14">
        <v>5.76</v>
      </c>
      <c r="N59" s="14">
        <v>0</v>
      </c>
      <c r="O59" s="14">
        <v>81.45</v>
      </c>
      <c r="P59" s="14">
        <v>114.13</v>
      </c>
      <c r="Q59" s="14">
        <v>13.11</v>
      </c>
      <c r="R59" s="14">
        <v>0</v>
      </c>
      <c r="S59" s="14">
        <v>0</v>
      </c>
      <c r="T59" s="14">
        <v>2.96</v>
      </c>
      <c r="U59" s="14">
        <v>11.79</v>
      </c>
      <c r="V59" s="14">
        <v>396.2</v>
      </c>
      <c r="W59" s="14">
        <v>1134.46</v>
      </c>
      <c r="X59" s="14">
        <v>1115.8</v>
      </c>
      <c r="Y59" s="14">
        <v>153.05000000000001</v>
      </c>
      <c r="Z59" s="14">
        <v>1016.1</v>
      </c>
      <c r="AA59" s="14">
        <v>6.07</v>
      </c>
      <c r="AB59" s="14">
        <v>782.38</v>
      </c>
      <c r="AC59" s="14">
        <v>914.7</v>
      </c>
      <c r="AD59" s="14">
        <v>609.11</v>
      </c>
      <c r="AE59" s="14">
        <v>9.26</v>
      </c>
      <c r="AF59" s="14">
        <v>0.39</v>
      </c>
      <c r="AG59" s="14">
        <v>0.88</v>
      </c>
      <c r="AH59" s="14">
        <v>2.63</v>
      </c>
      <c r="AI59" s="14">
        <v>10.9</v>
      </c>
      <c r="AJ59" s="14">
        <v>7.36</v>
      </c>
    </row>
    <row r="60" spans="1:36" s="2" customFormat="1" ht="15" x14ac:dyDescent="0.25">
      <c r="A60" s="24"/>
      <c r="B60" s="24"/>
      <c r="C60" s="25"/>
      <c r="D60" s="24"/>
      <c r="E60" s="25"/>
      <c r="F60" s="25"/>
      <c r="G60" s="25"/>
      <c r="H60" s="25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s="2" customFormat="1" ht="22.5" x14ac:dyDescent="0.45">
      <c r="B61" s="26" t="s">
        <v>126</v>
      </c>
      <c r="C61" s="26"/>
      <c r="D61" s="26"/>
      <c r="E61" s="26"/>
      <c r="F61" s="26"/>
      <c r="G61" s="26"/>
      <c r="H61" s="26"/>
      <c r="I61" s="26"/>
      <c r="J61" s="26"/>
      <c r="K61" s="26"/>
    </row>
    <row r="62" spans="1:36" s="2" customFormat="1" ht="30" x14ac:dyDescent="0.25">
      <c r="A62" s="37" t="s">
        <v>38</v>
      </c>
      <c r="B62" s="27" t="s">
        <v>0</v>
      </c>
      <c r="C62" s="42" t="s">
        <v>6</v>
      </c>
      <c r="D62" s="28" t="s">
        <v>57</v>
      </c>
      <c r="E62" s="40" t="s">
        <v>2</v>
      </c>
      <c r="F62" s="41"/>
      <c r="G62" s="27" t="s">
        <v>9</v>
      </c>
      <c r="H62" s="27"/>
      <c r="I62" s="27" t="s">
        <v>8</v>
      </c>
      <c r="J62" s="29" t="s">
        <v>5</v>
      </c>
      <c r="K62" s="2" t="s">
        <v>10</v>
      </c>
      <c r="L62" s="2" t="s">
        <v>11</v>
      </c>
      <c r="M62" s="2" t="s">
        <v>30</v>
      </c>
      <c r="N62" s="2" t="s">
        <v>12</v>
      </c>
      <c r="O62" s="2" t="s">
        <v>13</v>
      </c>
      <c r="P62" s="2" t="s">
        <v>14</v>
      </c>
      <c r="Q62" s="2" t="s">
        <v>15</v>
      </c>
      <c r="R62" s="2" t="s">
        <v>16</v>
      </c>
      <c r="S62" s="2" t="s">
        <v>17</v>
      </c>
      <c r="T62" s="2" t="s">
        <v>18</v>
      </c>
      <c r="U62" s="2" t="s">
        <v>19</v>
      </c>
      <c r="V62" s="2" t="s">
        <v>20</v>
      </c>
      <c r="W62" s="2" t="s">
        <v>21</v>
      </c>
      <c r="X62" s="10" t="s">
        <v>22</v>
      </c>
      <c r="Y62" s="10" t="s">
        <v>23</v>
      </c>
      <c r="Z62" s="10" t="s">
        <v>24</v>
      </c>
      <c r="AA62" s="10" t="s">
        <v>25</v>
      </c>
      <c r="AB62" s="11" t="s">
        <v>39</v>
      </c>
      <c r="AC62" s="10" t="s">
        <v>26</v>
      </c>
      <c r="AD62" s="10" t="s">
        <v>40</v>
      </c>
      <c r="AE62" s="10" t="s">
        <v>41</v>
      </c>
      <c r="AF62" s="10" t="s">
        <v>42</v>
      </c>
      <c r="AG62" s="10" t="s">
        <v>27</v>
      </c>
      <c r="AH62" s="10" t="s">
        <v>28</v>
      </c>
      <c r="AI62" s="10" t="s">
        <v>29</v>
      </c>
      <c r="AJ62" s="10" t="s">
        <v>43</v>
      </c>
    </row>
    <row r="63" spans="1:36" s="2" customFormat="1" ht="30" x14ac:dyDescent="0.25">
      <c r="A63" s="38"/>
      <c r="B63" s="28"/>
      <c r="C63" s="29"/>
      <c r="D63" s="39"/>
      <c r="E63" s="22" t="s">
        <v>1</v>
      </c>
      <c r="F63" s="21" t="s">
        <v>3</v>
      </c>
      <c r="G63" s="21" t="s">
        <v>1</v>
      </c>
      <c r="H63" s="21" t="s">
        <v>4</v>
      </c>
      <c r="I63" s="28"/>
      <c r="J63" s="30"/>
      <c r="X63" s="31" t="s">
        <v>44</v>
      </c>
      <c r="Y63" s="32"/>
      <c r="Z63" s="32"/>
      <c r="AA63" s="33"/>
      <c r="AB63" s="34" t="s">
        <v>45</v>
      </c>
      <c r="AC63" s="35"/>
      <c r="AD63" s="35"/>
      <c r="AE63" s="35"/>
      <c r="AF63" s="35"/>
      <c r="AG63" s="35"/>
      <c r="AH63" s="35"/>
      <c r="AI63" s="35"/>
      <c r="AJ63" s="36"/>
    </row>
    <row r="64" spans="1:36" s="2" customFormat="1" ht="15" x14ac:dyDescent="0.25">
      <c r="A64" s="10"/>
      <c r="B64" s="16" t="s">
        <v>48</v>
      </c>
      <c r="C64" s="13"/>
      <c r="D64" s="10"/>
      <c r="E64" s="13"/>
      <c r="F64" s="13"/>
      <c r="G64" s="13"/>
      <c r="H64" s="13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2" customFormat="1" ht="30" customHeight="1" x14ac:dyDescent="0.25">
      <c r="A65" s="10" t="s">
        <v>62</v>
      </c>
      <c r="B65" s="11" t="s">
        <v>49</v>
      </c>
      <c r="C65" s="13" t="str">
        <f>"20/25"</f>
        <v>20/25</v>
      </c>
      <c r="D65" s="10">
        <v>16.21</v>
      </c>
      <c r="E65" s="13">
        <v>5.51</v>
      </c>
      <c r="F65" s="13">
        <v>3.38</v>
      </c>
      <c r="G65" s="13">
        <v>3.86</v>
      </c>
      <c r="H65" s="13">
        <v>0.96</v>
      </c>
      <c r="I65" s="13">
        <v>14.65</v>
      </c>
      <c r="J65" s="13">
        <v>119.46927857142857</v>
      </c>
      <c r="K65" s="10">
        <v>2.13</v>
      </c>
      <c r="L65" s="10">
        <v>0</v>
      </c>
      <c r="M65" s="10">
        <v>2.13</v>
      </c>
      <c r="N65" s="10">
        <v>0</v>
      </c>
      <c r="O65" s="10">
        <v>0.97</v>
      </c>
      <c r="P65" s="10">
        <v>13.69</v>
      </c>
      <c r="Q65" s="10">
        <v>0.94</v>
      </c>
      <c r="R65" s="10">
        <v>0</v>
      </c>
      <c r="S65" s="10">
        <v>0</v>
      </c>
      <c r="T65" s="10">
        <v>0.35</v>
      </c>
      <c r="U65" s="10">
        <v>1.07</v>
      </c>
      <c r="V65" s="10">
        <v>0</v>
      </c>
      <c r="W65" s="10">
        <v>48.37</v>
      </c>
      <c r="X65" s="10">
        <v>119.37</v>
      </c>
      <c r="Y65" s="10">
        <v>15.38</v>
      </c>
      <c r="Z65" s="10">
        <v>90.88</v>
      </c>
      <c r="AA65" s="10">
        <v>0.64</v>
      </c>
      <c r="AB65" s="10">
        <v>16.2</v>
      </c>
      <c r="AC65" s="10">
        <v>17.489999999999998</v>
      </c>
      <c r="AD65" s="10">
        <v>30.6</v>
      </c>
      <c r="AE65" s="10">
        <v>0.6</v>
      </c>
      <c r="AF65" s="10">
        <v>0.04</v>
      </c>
      <c r="AG65" s="10">
        <v>0.05</v>
      </c>
      <c r="AH65" s="10">
        <v>0.43</v>
      </c>
      <c r="AI65" s="10">
        <v>1.84</v>
      </c>
      <c r="AJ65" s="10">
        <v>0.04</v>
      </c>
    </row>
    <row r="66" spans="1:36" s="2" customFormat="1" ht="30" x14ac:dyDescent="0.25">
      <c r="A66" s="10" t="s">
        <v>63</v>
      </c>
      <c r="B66" s="11" t="s">
        <v>119</v>
      </c>
      <c r="C66" s="13" t="str">
        <f>"200/10"</f>
        <v>200/10</v>
      </c>
      <c r="D66" s="10">
        <v>172.4</v>
      </c>
      <c r="E66" s="13">
        <v>7.91</v>
      </c>
      <c r="F66" s="13">
        <v>3.05</v>
      </c>
      <c r="G66" s="13">
        <v>11.34</v>
      </c>
      <c r="H66" s="13">
        <v>0</v>
      </c>
      <c r="I66" s="13">
        <v>33.549999999999997</v>
      </c>
      <c r="J66" s="13">
        <v>261.48474912</v>
      </c>
      <c r="K66" s="10">
        <v>7.9</v>
      </c>
      <c r="L66" s="10">
        <v>0.26</v>
      </c>
      <c r="M66" s="10">
        <v>7.9</v>
      </c>
      <c r="N66" s="10">
        <v>0</v>
      </c>
      <c r="O66" s="10">
        <v>33.549999999999997</v>
      </c>
      <c r="P66" s="10">
        <v>0</v>
      </c>
      <c r="Q66" s="10">
        <v>0</v>
      </c>
      <c r="R66" s="10">
        <v>0</v>
      </c>
      <c r="S66" s="10">
        <v>0</v>
      </c>
      <c r="T66" s="10">
        <v>0.1</v>
      </c>
      <c r="U66" s="10">
        <v>1.58</v>
      </c>
      <c r="V66" s="10">
        <v>0</v>
      </c>
      <c r="W66" s="10">
        <v>134.25</v>
      </c>
      <c r="X66" s="10">
        <v>112.99</v>
      </c>
      <c r="Y66" s="10">
        <v>12.75</v>
      </c>
      <c r="Z66" s="10">
        <v>83.18</v>
      </c>
      <c r="AA66" s="10">
        <v>0.13</v>
      </c>
      <c r="AB66" s="10">
        <v>55.77</v>
      </c>
      <c r="AC66" s="10">
        <v>48.45</v>
      </c>
      <c r="AD66" s="10">
        <v>102.66</v>
      </c>
      <c r="AE66" s="10">
        <v>0.21</v>
      </c>
      <c r="AF66" s="10">
        <v>0.03</v>
      </c>
      <c r="AG66" s="10">
        <v>0.13</v>
      </c>
      <c r="AH66" s="10">
        <v>0.08</v>
      </c>
      <c r="AI66" s="10">
        <v>0.85</v>
      </c>
      <c r="AJ66" s="10">
        <v>0.54</v>
      </c>
    </row>
    <row r="67" spans="1:36" s="2" customFormat="1" ht="15" x14ac:dyDescent="0.25">
      <c r="A67" s="10" t="s">
        <v>70</v>
      </c>
      <c r="B67" s="11" t="s">
        <v>102</v>
      </c>
      <c r="C67" s="13" t="str">
        <f>"200"</f>
        <v>200</v>
      </c>
      <c r="D67" s="10">
        <v>217.26</v>
      </c>
      <c r="E67" s="13">
        <v>1.74</v>
      </c>
      <c r="F67" s="13">
        <v>1.45</v>
      </c>
      <c r="G67" s="13">
        <v>1.63</v>
      </c>
      <c r="H67" s="13">
        <v>0</v>
      </c>
      <c r="I67" s="13">
        <v>22.41</v>
      </c>
      <c r="J67" s="13">
        <v>106.885836</v>
      </c>
      <c r="K67" s="10">
        <v>1.1000000000000001</v>
      </c>
      <c r="L67" s="10">
        <v>0</v>
      </c>
      <c r="M67" s="10">
        <v>1.1000000000000001</v>
      </c>
      <c r="N67" s="10">
        <v>0</v>
      </c>
      <c r="O67" s="10">
        <v>22.41</v>
      </c>
      <c r="P67" s="10">
        <v>0</v>
      </c>
      <c r="Q67" s="10">
        <v>0</v>
      </c>
      <c r="R67" s="10">
        <v>0</v>
      </c>
      <c r="S67" s="10">
        <v>0</v>
      </c>
      <c r="T67" s="10">
        <v>0.05</v>
      </c>
      <c r="U67" s="10">
        <v>0.37</v>
      </c>
      <c r="V67" s="10">
        <v>0</v>
      </c>
      <c r="W67" s="10">
        <v>64.77</v>
      </c>
      <c r="X67" s="10">
        <v>53.33</v>
      </c>
      <c r="Y67" s="10">
        <v>6.09</v>
      </c>
      <c r="Z67" s="10">
        <v>39.15</v>
      </c>
      <c r="AA67" s="10">
        <v>0.1</v>
      </c>
      <c r="AB67" s="10">
        <v>9</v>
      </c>
      <c r="AC67" s="10">
        <v>8</v>
      </c>
      <c r="AD67" s="10">
        <v>16.5</v>
      </c>
      <c r="AE67" s="10">
        <v>0.05</v>
      </c>
      <c r="AF67" s="10">
        <v>0.01</v>
      </c>
      <c r="AG67" s="10">
        <v>0.06</v>
      </c>
      <c r="AH67" s="10">
        <v>0.04</v>
      </c>
      <c r="AI67" s="10">
        <v>0.4</v>
      </c>
      <c r="AJ67" s="10">
        <v>0.26</v>
      </c>
    </row>
    <row r="68" spans="1:36" s="2" customFormat="1" ht="15" x14ac:dyDescent="0.25">
      <c r="A68" s="10" t="str">
        <f>""</f>
        <v/>
      </c>
      <c r="B68" s="11" t="s">
        <v>51</v>
      </c>
      <c r="C68" s="13" t="str">
        <f>"20"</f>
        <v>20</v>
      </c>
      <c r="D68" s="10">
        <v>9.4</v>
      </c>
      <c r="E68" s="13">
        <v>1.29</v>
      </c>
      <c r="F68" s="13">
        <v>0</v>
      </c>
      <c r="G68" s="13">
        <v>0.24</v>
      </c>
      <c r="H68" s="13">
        <v>0.24</v>
      </c>
      <c r="I68" s="13">
        <v>6.55</v>
      </c>
      <c r="J68" s="13">
        <v>37.902480000000004</v>
      </c>
      <c r="K68" s="10">
        <v>0.04</v>
      </c>
      <c r="L68" s="10">
        <v>0</v>
      </c>
      <c r="M68" s="10">
        <v>0</v>
      </c>
      <c r="N68" s="10">
        <v>0</v>
      </c>
      <c r="O68" s="10">
        <v>0.24</v>
      </c>
      <c r="P68" s="10">
        <v>6.31</v>
      </c>
      <c r="Q68" s="10">
        <v>1.63</v>
      </c>
      <c r="R68" s="10">
        <v>0</v>
      </c>
      <c r="S68" s="10">
        <v>0</v>
      </c>
      <c r="T68" s="10">
        <v>0.2</v>
      </c>
      <c r="U68" s="10">
        <v>0.49</v>
      </c>
      <c r="V68" s="10">
        <v>119.56</v>
      </c>
      <c r="W68" s="10">
        <v>48.02</v>
      </c>
      <c r="X68" s="10">
        <v>6.86</v>
      </c>
      <c r="Y68" s="10">
        <v>9.2100000000000009</v>
      </c>
      <c r="Z68" s="10">
        <v>30.97</v>
      </c>
      <c r="AA68" s="10">
        <v>0.76</v>
      </c>
      <c r="AB68" s="10">
        <v>0</v>
      </c>
      <c r="AC68" s="10">
        <v>0.98</v>
      </c>
      <c r="AD68" s="10">
        <v>0.2</v>
      </c>
      <c r="AE68" s="10">
        <v>0.28000000000000003</v>
      </c>
      <c r="AF68" s="10">
        <v>0.04</v>
      </c>
      <c r="AG68" s="10">
        <v>0.02</v>
      </c>
      <c r="AH68" s="10">
        <v>0.14000000000000001</v>
      </c>
      <c r="AI68" s="10">
        <v>0.4</v>
      </c>
      <c r="AJ68" s="10">
        <v>0</v>
      </c>
    </row>
    <row r="69" spans="1:36" s="2" customFormat="1" ht="15" x14ac:dyDescent="0.25">
      <c r="A69" s="14"/>
      <c r="B69" s="17" t="s">
        <v>52</v>
      </c>
      <c r="C69" s="15"/>
      <c r="D69" s="14">
        <v>415.27</v>
      </c>
      <c r="E69" s="15">
        <v>16.440000000000001</v>
      </c>
      <c r="F69" s="15">
        <v>7.88</v>
      </c>
      <c r="G69" s="15">
        <v>17.059999999999999</v>
      </c>
      <c r="H69" s="15">
        <v>1.2</v>
      </c>
      <c r="I69" s="15">
        <v>77.16</v>
      </c>
      <c r="J69" s="15">
        <v>525.74</v>
      </c>
      <c r="K69" s="14">
        <v>11.17</v>
      </c>
      <c r="L69" s="14">
        <v>0.26</v>
      </c>
      <c r="M69" s="14">
        <v>11.13</v>
      </c>
      <c r="N69" s="14">
        <v>0</v>
      </c>
      <c r="O69" s="14">
        <v>57.16</v>
      </c>
      <c r="P69" s="14">
        <v>20</v>
      </c>
      <c r="Q69" s="14">
        <v>2.56</v>
      </c>
      <c r="R69" s="14">
        <v>0</v>
      </c>
      <c r="S69" s="14">
        <v>0</v>
      </c>
      <c r="T69" s="14">
        <v>0.7</v>
      </c>
      <c r="U69" s="14">
        <v>3.51</v>
      </c>
      <c r="V69" s="14">
        <v>119.56</v>
      </c>
      <c r="W69" s="14">
        <v>295.41000000000003</v>
      </c>
      <c r="X69" s="14">
        <v>292.54000000000002</v>
      </c>
      <c r="Y69" s="14">
        <v>43.43</v>
      </c>
      <c r="Z69" s="14">
        <v>244.19</v>
      </c>
      <c r="AA69" s="14">
        <v>1.63</v>
      </c>
      <c r="AB69" s="14">
        <v>80.97</v>
      </c>
      <c r="AC69" s="14">
        <v>74.92</v>
      </c>
      <c r="AD69" s="14">
        <v>149.96</v>
      </c>
      <c r="AE69" s="14">
        <v>1.1399999999999999</v>
      </c>
      <c r="AF69" s="14">
        <v>0.12</v>
      </c>
      <c r="AG69" s="14">
        <v>0.26</v>
      </c>
      <c r="AH69" s="14">
        <v>0.69</v>
      </c>
      <c r="AI69" s="14">
        <v>3.49</v>
      </c>
      <c r="AJ69" s="14">
        <v>0.83</v>
      </c>
    </row>
    <row r="70" spans="1:36" s="2" customFormat="1" ht="15" x14ac:dyDescent="0.25">
      <c r="A70" s="10"/>
      <c r="B70" s="18" t="s">
        <v>59</v>
      </c>
      <c r="C70" s="13"/>
      <c r="D70" s="10"/>
      <c r="E70" s="13"/>
      <c r="F70" s="13"/>
      <c r="G70" s="13"/>
      <c r="H70" s="13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2" customFormat="1" ht="30" x14ac:dyDescent="0.25">
      <c r="A71" s="10" t="str">
        <f>"№139(2004)"</f>
        <v>№139(2004)</v>
      </c>
      <c r="B71" s="11" t="s">
        <v>120</v>
      </c>
      <c r="C71" s="13" t="str">
        <f>"250/10"</f>
        <v>250/10</v>
      </c>
      <c r="D71" s="10">
        <v>245.11</v>
      </c>
      <c r="E71" s="13">
        <v>6.5</v>
      </c>
      <c r="F71" s="13">
        <v>0.02</v>
      </c>
      <c r="G71" s="13">
        <v>4.3099999999999996</v>
      </c>
      <c r="H71" s="13">
        <v>0.81</v>
      </c>
      <c r="I71" s="13">
        <v>26.42</v>
      </c>
      <c r="J71" s="13">
        <v>179.19433009523812</v>
      </c>
      <c r="K71" s="10">
        <v>2.74</v>
      </c>
      <c r="L71" s="10">
        <v>0.12</v>
      </c>
      <c r="M71" s="10">
        <v>0</v>
      </c>
      <c r="N71" s="10">
        <v>0</v>
      </c>
      <c r="O71" s="10">
        <v>3.32</v>
      </c>
      <c r="P71" s="10">
        <v>23.11</v>
      </c>
      <c r="Q71" s="10">
        <v>3.29</v>
      </c>
      <c r="R71" s="10">
        <v>0</v>
      </c>
      <c r="S71" s="10">
        <v>0</v>
      </c>
      <c r="T71" s="10">
        <v>0.16</v>
      </c>
      <c r="U71" s="10">
        <v>1.71</v>
      </c>
      <c r="V71" s="10">
        <v>12.46</v>
      </c>
      <c r="W71" s="10">
        <v>441.24</v>
      </c>
      <c r="X71" s="10">
        <v>31.25</v>
      </c>
      <c r="Y71" s="10">
        <v>33.950000000000003</v>
      </c>
      <c r="Z71" s="10">
        <v>94.68</v>
      </c>
      <c r="AA71" s="10">
        <v>1.73</v>
      </c>
      <c r="AB71" s="10">
        <v>17.53</v>
      </c>
      <c r="AC71" s="10">
        <v>1213.1400000000001</v>
      </c>
      <c r="AD71" s="10">
        <v>281.83999999999997</v>
      </c>
      <c r="AE71" s="10">
        <v>0.31</v>
      </c>
      <c r="AF71" s="10">
        <v>0.17</v>
      </c>
      <c r="AG71" s="10">
        <v>0.06</v>
      </c>
      <c r="AH71" s="10">
        <v>0.98</v>
      </c>
      <c r="AI71" s="10">
        <v>2.39</v>
      </c>
      <c r="AJ71" s="10">
        <v>4.7</v>
      </c>
    </row>
    <row r="72" spans="1:36" s="2" customFormat="1" ht="30" x14ac:dyDescent="0.25">
      <c r="A72" s="10" t="s">
        <v>100</v>
      </c>
      <c r="B72" s="11" t="s">
        <v>121</v>
      </c>
      <c r="C72" s="13" t="str">
        <f>"75/50"</f>
        <v>75/50</v>
      </c>
      <c r="D72" s="10">
        <v>114.23</v>
      </c>
      <c r="E72" s="13">
        <v>18.59</v>
      </c>
      <c r="F72" s="13">
        <v>18.28</v>
      </c>
      <c r="G72" s="13">
        <v>11</v>
      </c>
      <c r="H72" s="13">
        <v>5.21</v>
      </c>
      <c r="I72" s="13">
        <v>4.28</v>
      </c>
      <c r="J72" s="13">
        <v>190.57569411999998</v>
      </c>
      <c r="K72" s="10">
        <v>1.66</v>
      </c>
      <c r="L72" s="10">
        <v>3.45</v>
      </c>
      <c r="M72" s="10">
        <v>1.66</v>
      </c>
      <c r="N72" s="10">
        <v>0</v>
      </c>
      <c r="O72" s="10">
        <v>4.2300000000000004</v>
      </c>
      <c r="P72" s="10">
        <v>0.05</v>
      </c>
      <c r="Q72" s="10">
        <v>0.3</v>
      </c>
      <c r="R72" s="10">
        <v>0</v>
      </c>
      <c r="S72" s="10">
        <v>0</v>
      </c>
      <c r="T72" s="10">
        <v>0.11</v>
      </c>
      <c r="U72" s="10">
        <v>1.33</v>
      </c>
      <c r="V72" s="10">
        <v>0</v>
      </c>
      <c r="W72" s="10">
        <v>369.51</v>
      </c>
      <c r="X72" s="10">
        <v>22.59</v>
      </c>
      <c r="Y72" s="10">
        <v>34.65</v>
      </c>
      <c r="Z72" s="10">
        <v>187.99</v>
      </c>
      <c r="AA72" s="10">
        <v>0.83</v>
      </c>
      <c r="AB72" s="10">
        <v>26.75</v>
      </c>
      <c r="AC72" s="10">
        <v>70.56</v>
      </c>
      <c r="AD72" s="10">
        <v>39.299999999999997</v>
      </c>
      <c r="AE72" s="10">
        <v>3.75</v>
      </c>
      <c r="AF72" s="10">
        <v>0.19</v>
      </c>
      <c r="AG72" s="10">
        <v>0.15</v>
      </c>
      <c r="AH72" s="10">
        <v>4.0999999999999996</v>
      </c>
      <c r="AI72" s="10">
        <v>7.52</v>
      </c>
      <c r="AJ72" s="10">
        <v>3.42</v>
      </c>
    </row>
    <row r="73" spans="1:36" s="2" customFormat="1" ht="15" x14ac:dyDescent="0.25">
      <c r="A73" s="10" t="s">
        <v>122</v>
      </c>
      <c r="B73" s="11" t="s">
        <v>123</v>
      </c>
      <c r="C73" s="13" t="str">
        <f>"180"</f>
        <v>180</v>
      </c>
      <c r="D73" s="10">
        <v>75.87</v>
      </c>
      <c r="E73" s="13">
        <v>43.89</v>
      </c>
      <c r="F73" s="13">
        <v>0.81</v>
      </c>
      <c r="G73" s="13">
        <v>49.2</v>
      </c>
      <c r="H73" s="13">
        <v>0</v>
      </c>
      <c r="I73" s="13">
        <v>1.7</v>
      </c>
      <c r="J73" s="13">
        <v>624.95859312000005</v>
      </c>
      <c r="K73" s="10">
        <v>3.97</v>
      </c>
      <c r="L73" s="10">
        <v>0.16</v>
      </c>
      <c r="M73" s="10">
        <v>0</v>
      </c>
      <c r="N73" s="10">
        <v>0</v>
      </c>
      <c r="O73" s="10">
        <v>1.7</v>
      </c>
      <c r="P73" s="10">
        <v>0</v>
      </c>
      <c r="Q73" s="10">
        <v>0</v>
      </c>
      <c r="R73" s="10">
        <v>0</v>
      </c>
      <c r="S73" s="10">
        <v>0</v>
      </c>
      <c r="T73" s="10">
        <v>0.03</v>
      </c>
      <c r="U73" s="10">
        <v>6.82</v>
      </c>
      <c r="V73" s="10">
        <v>531.04999999999995</v>
      </c>
      <c r="W73" s="10">
        <v>145.22</v>
      </c>
      <c r="X73" s="10">
        <v>1398.39</v>
      </c>
      <c r="Y73" s="10">
        <v>51.49</v>
      </c>
      <c r="Z73" s="10">
        <v>832.24</v>
      </c>
      <c r="AA73" s="10">
        <v>0.26</v>
      </c>
      <c r="AB73" s="10">
        <v>1152.79</v>
      </c>
      <c r="AC73" s="10">
        <v>374.36</v>
      </c>
      <c r="AD73" s="10">
        <v>462.5</v>
      </c>
      <c r="AE73" s="10">
        <v>0.63</v>
      </c>
      <c r="AF73" s="10">
        <v>7.0000000000000007E-2</v>
      </c>
      <c r="AG73" s="10">
        <v>0.38</v>
      </c>
      <c r="AH73" s="10">
        <v>0.15</v>
      </c>
      <c r="AI73" s="10">
        <v>0.23</v>
      </c>
      <c r="AJ73" s="10">
        <v>0.14000000000000001</v>
      </c>
    </row>
    <row r="74" spans="1:36" s="2" customFormat="1" ht="30" x14ac:dyDescent="0.25">
      <c r="A74" s="10" t="s">
        <v>124</v>
      </c>
      <c r="B74" s="11" t="s">
        <v>125</v>
      </c>
      <c r="C74" s="13" t="str">
        <f>"30"</f>
        <v>30</v>
      </c>
      <c r="D74" s="10">
        <v>24.57</v>
      </c>
      <c r="E74" s="13">
        <v>0.49</v>
      </c>
      <c r="F74" s="13">
        <v>0</v>
      </c>
      <c r="G74" s="13">
        <v>1.5</v>
      </c>
      <c r="H74" s="13">
        <v>1.5</v>
      </c>
      <c r="I74" s="13">
        <v>2.2799999999999998</v>
      </c>
      <c r="J74" s="13">
        <v>26.048576399999998</v>
      </c>
      <c r="K74" s="10">
        <v>0.19</v>
      </c>
      <c r="L74" s="10">
        <v>0.98</v>
      </c>
      <c r="M74" s="10">
        <v>0</v>
      </c>
      <c r="N74" s="10">
        <v>0</v>
      </c>
      <c r="O74" s="10">
        <v>2.25</v>
      </c>
      <c r="P74" s="10">
        <v>0.03</v>
      </c>
      <c r="Q74" s="10">
        <v>0.54</v>
      </c>
      <c r="R74" s="10">
        <v>0</v>
      </c>
      <c r="S74" s="10">
        <v>0</v>
      </c>
      <c r="T74" s="10">
        <v>0.3</v>
      </c>
      <c r="U74" s="10">
        <v>0.81</v>
      </c>
      <c r="V74" s="10">
        <v>251.56</v>
      </c>
      <c r="W74" s="10">
        <v>81.19</v>
      </c>
      <c r="X74" s="10">
        <v>13.03</v>
      </c>
      <c r="Y74" s="10">
        <v>4.33</v>
      </c>
      <c r="Z74" s="10">
        <v>8.41</v>
      </c>
      <c r="AA74" s="10">
        <v>0.17</v>
      </c>
      <c r="AB74" s="10">
        <v>0</v>
      </c>
      <c r="AC74" s="10">
        <v>0</v>
      </c>
      <c r="AD74" s="10">
        <v>0</v>
      </c>
      <c r="AE74" s="10">
        <v>0.69</v>
      </c>
      <c r="AF74" s="10">
        <v>0.01</v>
      </c>
      <c r="AG74" s="10">
        <v>0.01</v>
      </c>
      <c r="AH74" s="10">
        <v>0.11</v>
      </c>
      <c r="AI74" s="10">
        <v>0.17</v>
      </c>
      <c r="AJ74" s="10">
        <v>8.11</v>
      </c>
    </row>
    <row r="75" spans="1:36" s="2" customFormat="1" ht="30" x14ac:dyDescent="0.25">
      <c r="A75" s="10" t="str">
        <f>""</f>
        <v/>
      </c>
      <c r="B75" s="11" t="s">
        <v>55</v>
      </c>
      <c r="C75" s="13" t="str">
        <f>"50"</f>
        <v>50</v>
      </c>
      <c r="D75" s="10">
        <v>19.55</v>
      </c>
      <c r="E75" s="13">
        <v>3.72</v>
      </c>
      <c r="F75" s="13">
        <v>0</v>
      </c>
      <c r="G75" s="13">
        <v>0.44</v>
      </c>
      <c r="H75" s="13">
        <v>0.44</v>
      </c>
      <c r="I75" s="13">
        <v>22.88</v>
      </c>
      <c r="J75" s="13">
        <v>112.7196</v>
      </c>
      <c r="K75" s="10">
        <v>0</v>
      </c>
      <c r="L75" s="10">
        <v>0</v>
      </c>
      <c r="M75" s="10">
        <v>0</v>
      </c>
      <c r="N75" s="10">
        <v>0</v>
      </c>
      <c r="O75" s="10">
        <v>0.54</v>
      </c>
      <c r="P75" s="10">
        <v>22.34</v>
      </c>
      <c r="Q75" s="10">
        <v>0.1</v>
      </c>
      <c r="R75" s="10">
        <v>0</v>
      </c>
      <c r="S75" s="10">
        <v>0</v>
      </c>
      <c r="T75" s="10">
        <v>0</v>
      </c>
      <c r="U75" s="10">
        <v>0.88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s="2" customFormat="1" ht="15" x14ac:dyDescent="0.25">
      <c r="A76" s="10" t="str">
        <f>""</f>
        <v/>
      </c>
      <c r="B76" s="11" t="s">
        <v>51</v>
      </c>
      <c r="C76" s="13" t="str">
        <f>"28"</f>
        <v>28</v>
      </c>
      <c r="D76" s="10">
        <v>13.16</v>
      </c>
      <c r="E76" s="13">
        <v>1.81</v>
      </c>
      <c r="F76" s="13">
        <v>0</v>
      </c>
      <c r="G76" s="13">
        <v>0.33</v>
      </c>
      <c r="H76" s="13">
        <v>0.33</v>
      </c>
      <c r="I76" s="13">
        <v>9.16</v>
      </c>
      <c r="J76" s="13">
        <v>53.063471999999997</v>
      </c>
      <c r="K76" s="10">
        <v>0.06</v>
      </c>
      <c r="L76" s="10">
        <v>0</v>
      </c>
      <c r="M76" s="10">
        <v>0</v>
      </c>
      <c r="N76" s="10">
        <v>0</v>
      </c>
      <c r="O76" s="10">
        <v>0.33</v>
      </c>
      <c r="P76" s="10">
        <v>8.84</v>
      </c>
      <c r="Q76" s="10">
        <v>2.2799999999999998</v>
      </c>
      <c r="R76" s="10">
        <v>0</v>
      </c>
      <c r="S76" s="10">
        <v>0</v>
      </c>
      <c r="T76" s="10">
        <v>0.27</v>
      </c>
      <c r="U76" s="10">
        <v>0.69</v>
      </c>
      <c r="V76" s="10">
        <v>167.38</v>
      </c>
      <c r="W76" s="10">
        <v>67.23</v>
      </c>
      <c r="X76" s="10">
        <v>9.6</v>
      </c>
      <c r="Y76" s="10">
        <v>12.9</v>
      </c>
      <c r="Z76" s="10">
        <v>43.36</v>
      </c>
      <c r="AA76" s="10">
        <v>1.07</v>
      </c>
      <c r="AB76" s="10">
        <v>0</v>
      </c>
      <c r="AC76" s="10">
        <v>1.37</v>
      </c>
      <c r="AD76" s="10">
        <v>0.28000000000000003</v>
      </c>
      <c r="AE76" s="10">
        <v>0.39</v>
      </c>
      <c r="AF76" s="10">
        <v>0.05</v>
      </c>
      <c r="AG76" s="10">
        <v>0.02</v>
      </c>
      <c r="AH76" s="10">
        <v>0.19</v>
      </c>
      <c r="AI76" s="10">
        <v>0.56000000000000005</v>
      </c>
      <c r="AJ76" s="10">
        <v>0</v>
      </c>
    </row>
    <row r="77" spans="1:36" s="2" customFormat="1" ht="15" x14ac:dyDescent="0.25">
      <c r="A77" s="14"/>
      <c r="B77" s="14" t="s">
        <v>52</v>
      </c>
      <c r="C77" s="15"/>
      <c r="D77" s="14">
        <v>492.49</v>
      </c>
      <c r="E77" s="15">
        <v>75</v>
      </c>
      <c r="F77" s="15">
        <v>19.12</v>
      </c>
      <c r="G77" s="15">
        <v>66.78</v>
      </c>
      <c r="H77" s="15">
        <v>8.2799999999999994</v>
      </c>
      <c r="I77" s="15">
        <v>66.73</v>
      </c>
      <c r="J77" s="15">
        <v>1186.56</v>
      </c>
      <c r="K77" s="14">
        <v>8.6199999999999992</v>
      </c>
      <c r="L77" s="14">
        <v>4.7</v>
      </c>
      <c r="M77" s="14">
        <v>1.66</v>
      </c>
      <c r="N77" s="14">
        <v>0</v>
      </c>
      <c r="O77" s="14">
        <v>12.37</v>
      </c>
      <c r="P77" s="14">
        <v>54.36</v>
      </c>
      <c r="Q77" s="14">
        <v>6.51</v>
      </c>
      <c r="R77" s="14">
        <v>0</v>
      </c>
      <c r="S77" s="14">
        <v>0</v>
      </c>
      <c r="T77" s="14">
        <v>0.87</v>
      </c>
      <c r="U77" s="14">
        <v>12.24</v>
      </c>
      <c r="V77" s="14">
        <v>962.45</v>
      </c>
      <c r="W77" s="14">
        <v>1104.3800000000001</v>
      </c>
      <c r="X77" s="14">
        <v>1474.87</v>
      </c>
      <c r="Y77" s="14">
        <v>137.31</v>
      </c>
      <c r="Z77" s="14">
        <v>1166.68</v>
      </c>
      <c r="AA77" s="14">
        <v>4.0599999999999996</v>
      </c>
      <c r="AB77" s="14">
        <v>1197.07</v>
      </c>
      <c r="AC77" s="14">
        <v>1659.43</v>
      </c>
      <c r="AD77" s="14">
        <v>783.92</v>
      </c>
      <c r="AE77" s="14">
        <v>5.77</v>
      </c>
      <c r="AF77" s="14">
        <v>0.49</v>
      </c>
      <c r="AG77" s="14">
        <v>0.62</v>
      </c>
      <c r="AH77" s="14">
        <v>5.54</v>
      </c>
      <c r="AI77" s="14">
        <v>10.86</v>
      </c>
      <c r="AJ77" s="14">
        <v>16.37</v>
      </c>
    </row>
    <row r="78" spans="1:36" s="2" customFormat="1" ht="15" x14ac:dyDescent="0.25">
      <c r="A78" s="14"/>
      <c r="B78" s="14" t="s">
        <v>56</v>
      </c>
      <c r="C78" s="15"/>
      <c r="D78" s="14">
        <v>907.77</v>
      </c>
      <c r="E78" s="15">
        <v>91.44</v>
      </c>
      <c r="F78" s="15">
        <v>27</v>
      </c>
      <c r="G78" s="15">
        <v>83.84</v>
      </c>
      <c r="H78" s="15">
        <v>9.48</v>
      </c>
      <c r="I78" s="15">
        <v>143.88999999999999</v>
      </c>
      <c r="J78" s="15">
        <v>1712.3</v>
      </c>
      <c r="K78" s="14">
        <v>19.79</v>
      </c>
      <c r="L78" s="14">
        <v>4.96</v>
      </c>
      <c r="M78" s="14">
        <v>12.79</v>
      </c>
      <c r="N78" s="14">
        <v>0</v>
      </c>
      <c r="O78" s="14">
        <v>69.53</v>
      </c>
      <c r="P78" s="14">
        <v>74.36</v>
      </c>
      <c r="Q78" s="14">
        <v>9.07</v>
      </c>
      <c r="R78" s="14">
        <v>0</v>
      </c>
      <c r="S78" s="14">
        <v>0</v>
      </c>
      <c r="T78" s="14">
        <v>1.57</v>
      </c>
      <c r="U78" s="14">
        <v>15.75</v>
      </c>
      <c r="V78" s="14">
        <v>1082.01</v>
      </c>
      <c r="W78" s="14">
        <v>1399.79</v>
      </c>
      <c r="X78" s="14">
        <v>1767.41</v>
      </c>
      <c r="Y78" s="14">
        <v>180.74</v>
      </c>
      <c r="Z78" s="14">
        <v>1410.86</v>
      </c>
      <c r="AA78" s="14">
        <v>5.69</v>
      </c>
      <c r="AB78" s="14">
        <v>1278.04</v>
      </c>
      <c r="AC78" s="14">
        <v>1734.35</v>
      </c>
      <c r="AD78" s="14">
        <v>933.88</v>
      </c>
      <c r="AE78" s="14">
        <v>6.91</v>
      </c>
      <c r="AF78" s="14">
        <v>0.6</v>
      </c>
      <c r="AG78" s="14">
        <v>0.88</v>
      </c>
      <c r="AH78" s="14">
        <v>6.23</v>
      </c>
      <c r="AI78" s="14">
        <v>14.35</v>
      </c>
      <c r="AJ78" s="14">
        <v>17.21</v>
      </c>
    </row>
    <row r="79" spans="1:36" s="2" customFormat="1" ht="15" x14ac:dyDescent="0.25">
      <c r="C79" s="4"/>
      <c r="E79" s="4"/>
      <c r="F79" s="4"/>
      <c r="G79" s="4"/>
      <c r="H79" s="4"/>
      <c r="I79" s="4"/>
      <c r="J79" s="4"/>
    </row>
    <row r="80" spans="1:36" s="2" customFormat="1" ht="22.5" x14ac:dyDescent="0.45">
      <c r="B80" s="26" t="s">
        <v>89</v>
      </c>
      <c r="C80" s="26"/>
      <c r="D80" s="26"/>
      <c r="E80" s="26"/>
      <c r="F80" s="26"/>
      <c r="G80" s="26"/>
      <c r="H80" s="26"/>
      <c r="I80" s="26"/>
      <c r="J80" s="26"/>
      <c r="K80" s="26"/>
    </row>
    <row r="81" spans="1:36" s="2" customFormat="1" ht="30" x14ac:dyDescent="0.25">
      <c r="A81" s="27" t="s">
        <v>38</v>
      </c>
      <c r="B81" s="27" t="s">
        <v>0</v>
      </c>
      <c r="C81" s="27" t="s">
        <v>6</v>
      </c>
      <c r="D81" s="27" t="s">
        <v>57</v>
      </c>
      <c r="E81" s="27" t="s">
        <v>2</v>
      </c>
      <c r="F81" s="27"/>
      <c r="G81" s="27" t="s">
        <v>9</v>
      </c>
      <c r="H81" s="27"/>
      <c r="I81" s="27" t="s">
        <v>8</v>
      </c>
      <c r="J81" s="27" t="s">
        <v>5</v>
      </c>
      <c r="K81" s="10" t="s">
        <v>10</v>
      </c>
      <c r="L81" s="10" t="s">
        <v>11</v>
      </c>
      <c r="M81" s="10" t="s">
        <v>30</v>
      </c>
      <c r="N81" s="10" t="s">
        <v>12</v>
      </c>
      <c r="O81" s="10" t="s">
        <v>13</v>
      </c>
      <c r="P81" s="10" t="s">
        <v>14</v>
      </c>
      <c r="Q81" s="10" t="s">
        <v>15</v>
      </c>
      <c r="R81" s="10" t="s">
        <v>16</v>
      </c>
      <c r="S81" s="10" t="s">
        <v>17</v>
      </c>
      <c r="T81" s="10" t="s">
        <v>18</v>
      </c>
      <c r="U81" s="10" t="s">
        <v>19</v>
      </c>
      <c r="V81" s="10" t="s">
        <v>20</v>
      </c>
      <c r="W81" s="10" t="s">
        <v>21</v>
      </c>
      <c r="X81" s="10" t="s">
        <v>22</v>
      </c>
      <c r="Y81" s="10" t="s">
        <v>23</v>
      </c>
      <c r="Z81" s="10" t="s">
        <v>24</v>
      </c>
      <c r="AA81" s="10" t="s">
        <v>25</v>
      </c>
      <c r="AB81" s="11" t="s">
        <v>39</v>
      </c>
      <c r="AC81" s="10" t="s">
        <v>26</v>
      </c>
      <c r="AD81" s="10" t="s">
        <v>40</v>
      </c>
      <c r="AE81" s="10" t="s">
        <v>41</v>
      </c>
      <c r="AF81" s="10" t="s">
        <v>42</v>
      </c>
      <c r="AG81" s="10" t="s">
        <v>27</v>
      </c>
      <c r="AH81" s="10" t="s">
        <v>28</v>
      </c>
      <c r="AI81" s="10" t="s">
        <v>29</v>
      </c>
      <c r="AJ81" s="10" t="s">
        <v>43</v>
      </c>
    </row>
    <row r="82" spans="1:36" s="2" customFormat="1" ht="30" x14ac:dyDescent="0.25">
      <c r="A82" s="27"/>
      <c r="B82" s="27"/>
      <c r="C82" s="27"/>
      <c r="D82" s="27"/>
      <c r="E82" s="12" t="s">
        <v>1</v>
      </c>
      <c r="F82" s="12" t="s">
        <v>3</v>
      </c>
      <c r="G82" s="12" t="s">
        <v>1</v>
      </c>
      <c r="H82" s="12" t="s">
        <v>4</v>
      </c>
      <c r="I82" s="27"/>
      <c r="J82" s="2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43" t="s">
        <v>44</v>
      </c>
      <c r="Y82" s="43"/>
      <c r="Z82" s="43"/>
      <c r="AA82" s="43"/>
      <c r="AB82" s="44" t="s">
        <v>45</v>
      </c>
      <c r="AC82" s="44"/>
      <c r="AD82" s="44"/>
      <c r="AE82" s="44"/>
      <c r="AF82" s="44"/>
      <c r="AG82" s="44"/>
      <c r="AH82" s="44"/>
      <c r="AI82" s="44"/>
      <c r="AJ82" s="44"/>
    </row>
    <row r="83" spans="1:36" s="2" customFormat="1" ht="30" customHeight="1" x14ac:dyDescent="0.25">
      <c r="A83" s="10"/>
      <c r="B83" s="18" t="s">
        <v>48</v>
      </c>
      <c r="C83" s="13"/>
      <c r="D83" s="10"/>
      <c r="E83" s="13"/>
      <c r="F83" s="13"/>
      <c r="G83" s="13"/>
      <c r="H83" s="13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s="2" customFormat="1" ht="15" x14ac:dyDescent="0.25">
      <c r="A84" s="10" t="s">
        <v>99</v>
      </c>
      <c r="B84" s="11" t="s">
        <v>153</v>
      </c>
      <c r="C84" s="13" t="str">
        <f>"40"</f>
        <v>40</v>
      </c>
      <c r="D84" s="10">
        <v>29.64</v>
      </c>
      <c r="E84" s="13">
        <v>4.78</v>
      </c>
      <c r="F84" s="13">
        <v>5.08</v>
      </c>
      <c r="G84" s="13">
        <v>4.05</v>
      </c>
      <c r="H84" s="13">
        <v>0</v>
      </c>
      <c r="I84" s="13">
        <v>0.25</v>
      </c>
      <c r="J84" s="13">
        <v>56.501040000000003</v>
      </c>
      <c r="K84" s="10">
        <v>1.2</v>
      </c>
      <c r="L84" s="10">
        <v>0</v>
      </c>
      <c r="M84" s="10">
        <v>0</v>
      </c>
      <c r="N84" s="10">
        <v>0</v>
      </c>
      <c r="O84" s="10">
        <v>0.25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0.4</v>
      </c>
      <c r="V84" s="10">
        <v>53.6</v>
      </c>
      <c r="W84" s="10">
        <v>49.28</v>
      </c>
      <c r="X84" s="10">
        <v>19.36</v>
      </c>
      <c r="Y84" s="10">
        <v>4.18</v>
      </c>
      <c r="Z84" s="10">
        <v>66.819999999999993</v>
      </c>
      <c r="AA84" s="10">
        <v>0.87</v>
      </c>
      <c r="AB84" s="10">
        <v>60</v>
      </c>
      <c r="AC84" s="10">
        <v>19.2</v>
      </c>
      <c r="AD84" s="10">
        <v>104</v>
      </c>
      <c r="AE84" s="10">
        <v>0.24</v>
      </c>
      <c r="AF84" s="10">
        <v>0.02</v>
      </c>
      <c r="AG84" s="10">
        <v>0.14000000000000001</v>
      </c>
      <c r="AH84" s="10">
        <v>0.06</v>
      </c>
      <c r="AI84" s="10">
        <v>1.44</v>
      </c>
      <c r="AJ84" s="10">
        <v>0</v>
      </c>
    </row>
    <row r="85" spans="1:36" s="2" customFormat="1" ht="30" x14ac:dyDescent="0.25">
      <c r="A85" s="10" t="s">
        <v>81</v>
      </c>
      <c r="B85" s="11" t="s">
        <v>82</v>
      </c>
      <c r="C85" s="13" t="str">
        <f>"200/10"</f>
        <v>200/10</v>
      </c>
      <c r="D85" s="10">
        <v>164.86</v>
      </c>
      <c r="E85" s="13">
        <v>8.65</v>
      </c>
      <c r="F85" s="13">
        <v>2.99</v>
      </c>
      <c r="G85" s="13">
        <v>11.75</v>
      </c>
      <c r="H85" s="13">
        <v>3.13</v>
      </c>
      <c r="I85" s="13">
        <v>34.4</v>
      </c>
      <c r="J85" s="13">
        <v>285.20750475</v>
      </c>
      <c r="K85" s="10">
        <v>7.27</v>
      </c>
      <c r="L85" s="10">
        <v>0.2</v>
      </c>
      <c r="M85" s="10">
        <v>0</v>
      </c>
      <c r="N85" s="10">
        <v>0</v>
      </c>
      <c r="O85" s="10">
        <v>6.8</v>
      </c>
      <c r="P85" s="10">
        <v>27.61</v>
      </c>
      <c r="Q85" s="10">
        <v>2.76</v>
      </c>
      <c r="R85" s="10">
        <v>0</v>
      </c>
      <c r="S85" s="10">
        <v>0</v>
      </c>
      <c r="T85" s="10">
        <v>0.1</v>
      </c>
      <c r="U85" s="10">
        <v>2.6</v>
      </c>
      <c r="V85" s="10">
        <v>452.39</v>
      </c>
      <c r="W85" s="10">
        <v>278.55</v>
      </c>
      <c r="X85" s="10">
        <v>134.74</v>
      </c>
      <c r="Y85" s="10">
        <v>69.239999999999995</v>
      </c>
      <c r="Z85" s="10">
        <v>225.73</v>
      </c>
      <c r="AA85" s="10">
        <v>1.71</v>
      </c>
      <c r="AB85" s="10">
        <v>46.91</v>
      </c>
      <c r="AC85" s="10">
        <v>40.840000000000003</v>
      </c>
      <c r="AD85" s="10">
        <v>86.33</v>
      </c>
      <c r="AE85" s="10">
        <v>0.99</v>
      </c>
      <c r="AF85" s="10">
        <v>0.19</v>
      </c>
      <c r="AG85" s="10">
        <v>0.17</v>
      </c>
      <c r="AH85" s="10">
        <v>0.49</v>
      </c>
      <c r="AI85" s="10">
        <v>3.15</v>
      </c>
      <c r="AJ85" s="10">
        <v>0.53</v>
      </c>
    </row>
    <row r="86" spans="1:36" s="2" customFormat="1" ht="15" x14ac:dyDescent="0.25">
      <c r="A86" s="10" t="s">
        <v>83</v>
      </c>
      <c r="B86" s="11" t="s">
        <v>71</v>
      </c>
      <c r="C86" s="13" t="str">
        <f>"200"</f>
        <v>200</v>
      </c>
      <c r="D86" s="10">
        <v>198.32</v>
      </c>
      <c r="E86" s="13">
        <v>3.64</v>
      </c>
      <c r="F86" s="13">
        <v>2.9</v>
      </c>
      <c r="G86" s="13">
        <v>3.61</v>
      </c>
      <c r="H86" s="13">
        <v>0.6</v>
      </c>
      <c r="I86" s="13">
        <v>22.81</v>
      </c>
      <c r="J86" s="13">
        <v>137.143248</v>
      </c>
      <c r="K86" s="10">
        <v>2.56</v>
      </c>
      <c r="L86" s="10">
        <v>0</v>
      </c>
      <c r="M86" s="10">
        <v>2.56</v>
      </c>
      <c r="N86" s="10">
        <v>0</v>
      </c>
      <c r="O86" s="10">
        <v>22.51</v>
      </c>
      <c r="P86" s="10">
        <v>0.3</v>
      </c>
      <c r="Q86" s="10">
        <v>1.28</v>
      </c>
      <c r="R86" s="10">
        <v>0</v>
      </c>
      <c r="S86" s="10">
        <v>0</v>
      </c>
      <c r="T86" s="10">
        <v>0.26</v>
      </c>
      <c r="U86" s="10">
        <v>0.97</v>
      </c>
      <c r="V86" s="10">
        <v>0</v>
      </c>
      <c r="W86" s="10">
        <v>182.12</v>
      </c>
      <c r="X86" s="10">
        <v>110.63</v>
      </c>
      <c r="Y86" s="10">
        <v>26.97</v>
      </c>
      <c r="Z86" s="10">
        <v>101.09</v>
      </c>
      <c r="AA86" s="10">
        <v>0.9</v>
      </c>
      <c r="AB86" s="10">
        <v>18</v>
      </c>
      <c r="AC86" s="10">
        <v>16.64</v>
      </c>
      <c r="AD86" s="10">
        <v>33.119999999999997</v>
      </c>
      <c r="AE86" s="10">
        <v>0.11</v>
      </c>
      <c r="AF86" s="10">
        <v>0.03</v>
      </c>
      <c r="AG86" s="10">
        <v>0.13</v>
      </c>
      <c r="AH86" s="10">
        <v>0.14000000000000001</v>
      </c>
      <c r="AI86" s="10">
        <v>1.07</v>
      </c>
      <c r="AJ86" s="10">
        <v>0.52</v>
      </c>
    </row>
    <row r="87" spans="1:36" s="2" customFormat="1" ht="15" x14ac:dyDescent="0.25">
      <c r="A87" s="10" t="str">
        <f>""</f>
        <v/>
      </c>
      <c r="B87" s="11" t="s">
        <v>51</v>
      </c>
      <c r="C87" s="13" t="str">
        <f>"20"</f>
        <v>20</v>
      </c>
      <c r="D87" s="10">
        <v>9.4</v>
      </c>
      <c r="E87" s="13">
        <v>1.29</v>
      </c>
      <c r="F87" s="13">
        <v>0</v>
      </c>
      <c r="G87" s="13">
        <v>0.24</v>
      </c>
      <c r="H87" s="13">
        <v>0.24</v>
      </c>
      <c r="I87" s="13">
        <v>6.55</v>
      </c>
      <c r="J87" s="13">
        <v>37.902480000000004</v>
      </c>
      <c r="K87" s="10">
        <v>0.04</v>
      </c>
      <c r="L87" s="10">
        <v>0</v>
      </c>
      <c r="M87" s="10">
        <v>0</v>
      </c>
      <c r="N87" s="10">
        <v>0</v>
      </c>
      <c r="O87" s="10">
        <v>0.24</v>
      </c>
      <c r="P87" s="10">
        <v>6.31</v>
      </c>
      <c r="Q87" s="10">
        <v>1.63</v>
      </c>
      <c r="R87" s="10">
        <v>0</v>
      </c>
      <c r="S87" s="10">
        <v>0</v>
      </c>
      <c r="T87" s="10">
        <v>0.2</v>
      </c>
      <c r="U87" s="10">
        <v>0.49</v>
      </c>
      <c r="V87" s="10">
        <v>119.56</v>
      </c>
      <c r="W87" s="10">
        <v>48.02</v>
      </c>
      <c r="X87" s="10">
        <v>6.86</v>
      </c>
      <c r="Y87" s="10">
        <v>9.2100000000000009</v>
      </c>
      <c r="Z87" s="10">
        <v>30.97</v>
      </c>
      <c r="AA87" s="10">
        <v>0.76</v>
      </c>
      <c r="AB87" s="10">
        <v>0</v>
      </c>
      <c r="AC87" s="10">
        <v>0.98</v>
      </c>
      <c r="AD87" s="10">
        <v>0.2</v>
      </c>
      <c r="AE87" s="10">
        <v>0.28000000000000003</v>
      </c>
      <c r="AF87" s="10">
        <v>0.04</v>
      </c>
      <c r="AG87" s="10">
        <v>0.02</v>
      </c>
      <c r="AH87" s="10">
        <v>0.14000000000000001</v>
      </c>
      <c r="AI87" s="10">
        <v>0.4</v>
      </c>
      <c r="AJ87" s="10">
        <v>0</v>
      </c>
    </row>
    <row r="88" spans="1:36" s="2" customFormat="1" ht="15" x14ac:dyDescent="0.25">
      <c r="A88" s="14"/>
      <c r="B88" s="17" t="s">
        <v>52</v>
      </c>
      <c r="C88" s="15"/>
      <c r="D88" s="14">
        <v>402.22</v>
      </c>
      <c r="E88" s="15">
        <v>18.36</v>
      </c>
      <c r="F88" s="15">
        <v>10.97</v>
      </c>
      <c r="G88" s="15">
        <v>19.64</v>
      </c>
      <c r="H88" s="15">
        <v>3.97</v>
      </c>
      <c r="I88" s="15">
        <v>64.02</v>
      </c>
      <c r="J88" s="15">
        <v>516.75</v>
      </c>
      <c r="K88" s="14">
        <v>11.07</v>
      </c>
      <c r="L88" s="14">
        <v>0.2</v>
      </c>
      <c r="M88" s="14">
        <v>2.56</v>
      </c>
      <c r="N88" s="14">
        <v>0</v>
      </c>
      <c r="O88" s="14">
        <v>29.8</v>
      </c>
      <c r="P88" s="14">
        <v>34.22</v>
      </c>
      <c r="Q88" s="14">
        <v>5.67</v>
      </c>
      <c r="R88" s="14">
        <v>0</v>
      </c>
      <c r="S88" s="14">
        <v>0</v>
      </c>
      <c r="T88" s="14">
        <v>0.55000000000000004</v>
      </c>
      <c r="U88" s="14">
        <v>4.46</v>
      </c>
      <c r="V88" s="14">
        <v>625.54999999999995</v>
      </c>
      <c r="W88" s="14">
        <v>557.97</v>
      </c>
      <c r="X88" s="14">
        <v>271.60000000000002</v>
      </c>
      <c r="Y88" s="14">
        <v>109.6</v>
      </c>
      <c r="Z88" s="14">
        <v>424.61</v>
      </c>
      <c r="AA88" s="14">
        <v>4.25</v>
      </c>
      <c r="AB88" s="14">
        <v>124.91</v>
      </c>
      <c r="AC88" s="14">
        <v>77.66</v>
      </c>
      <c r="AD88" s="14">
        <v>223.65</v>
      </c>
      <c r="AE88" s="14">
        <v>1.62</v>
      </c>
      <c r="AF88" s="14">
        <v>0.28000000000000003</v>
      </c>
      <c r="AG88" s="14">
        <v>0.45</v>
      </c>
      <c r="AH88" s="14">
        <v>0.82</v>
      </c>
      <c r="AI88" s="14">
        <v>6.06</v>
      </c>
      <c r="AJ88" s="14">
        <v>1.05</v>
      </c>
    </row>
    <row r="89" spans="1:36" s="2" customFormat="1" ht="15" x14ac:dyDescent="0.25">
      <c r="A89" s="10"/>
      <c r="B89" s="18" t="s">
        <v>59</v>
      </c>
      <c r="C89" s="13"/>
      <c r="D89" s="10"/>
      <c r="E89" s="13"/>
      <c r="F89" s="13"/>
      <c r="G89" s="13"/>
      <c r="H89" s="13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s="2" customFormat="1" ht="30" x14ac:dyDescent="0.25">
      <c r="A90" s="10" t="str">
        <f>"№110(1994)"</f>
        <v>№110(1994)</v>
      </c>
      <c r="B90" s="11" t="s">
        <v>84</v>
      </c>
      <c r="C90" s="13" t="str">
        <f>"250"</f>
        <v>250</v>
      </c>
      <c r="D90" s="10">
        <v>279.41000000000003</v>
      </c>
      <c r="E90" s="13">
        <v>6.74</v>
      </c>
      <c r="F90" s="13">
        <v>5.97</v>
      </c>
      <c r="G90" s="13">
        <v>11.46</v>
      </c>
      <c r="H90" s="13">
        <v>4.84</v>
      </c>
      <c r="I90" s="13">
        <v>8.0299999999999994</v>
      </c>
      <c r="J90" s="13">
        <v>162.56440480769231</v>
      </c>
      <c r="K90" s="10">
        <v>1.75</v>
      </c>
      <c r="L90" s="10">
        <v>3.13</v>
      </c>
      <c r="M90" s="10">
        <v>1.75</v>
      </c>
      <c r="N90" s="10">
        <v>0</v>
      </c>
      <c r="O90" s="10">
        <v>7.98</v>
      </c>
      <c r="P90" s="10">
        <v>0.05</v>
      </c>
      <c r="Q90" s="10">
        <v>0.64</v>
      </c>
      <c r="R90" s="10">
        <v>0</v>
      </c>
      <c r="S90" s="10">
        <v>0</v>
      </c>
      <c r="T90" s="10">
        <v>0.22</v>
      </c>
      <c r="U90" s="10">
        <v>1.22</v>
      </c>
      <c r="V90" s="10">
        <v>0</v>
      </c>
      <c r="W90" s="10">
        <v>121.36</v>
      </c>
      <c r="X90" s="10">
        <v>190.32</v>
      </c>
      <c r="Y90" s="10">
        <v>14.1</v>
      </c>
      <c r="Z90" s="10">
        <v>119.01</v>
      </c>
      <c r="AA90" s="10">
        <v>0.34</v>
      </c>
      <c r="AB90" s="10">
        <v>149.31</v>
      </c>
      <c r="AC90" s="10">
        <v>93.08</v>
      </c>
      <c r="AD90" s="10">
        <v>76.150000000000006</v>
      </c>
      <c r="AE90" s="10">
        <v>2.29</v>
      </c>
      <c r="AF90" s="10">
        <v>0.02</v>
      </c>
      <c r="AG90" s="10">
        <v>0.06</v>
      </c>
      <c r="AH90" s="10">
        <v>0.19</v>
      </c>
      <c r="AI90" s="10">
        <v>0.35</v>
      </c>
      <c r="AJ90" s="10">
        <v>4.38</v>
      </c>
    </row>
    <row r="91" spans="1:36" s="2" customFormat="1" ht="15" x14ac:dyDescent="0.25">
      <c r="A91" s="10" t="s">
        <v>85</v>
      </c>
      <c r="B91" s="11" t="s">
        <v>86</v>
      </c>
      <c r="C91" s="13" t="str">
        <f>"200"</f>
        <v>200</v>
      </c>
      <c r="D91" s="10">
        <v>52.26</v>
      </c>
      <c r="E91" s="13">
        <v>33.92</v>
      </c>
      <c r="F91" s="13">
        <v>35.770000000000003</v>
      </c>
      <c r="G91" s="13">
        <v>39.450000000000003</v>
      </c>
      <c r="H91" s="13">
        <v>6.02</v>
      </c>
      <c r="I91" s="13">
        <v>1.81</v>
      </c>
      <c r="J91" s="13">
        <v>498.58007400000002</v>
      </c>
      <c r="K91" s="10">
        <v>0.75</v>
      </c>
      <c r="L91" s="10">
        <v>3.9</v>
      </c>
      <c r="M91" s="10">
        <v>0.75</v>
      </c>
      <c r="N91" s="10">
        <v>0</v>
      </c>
      <c r="O91" s="10">
        <v>1.77</v>
      </c>
      <c r="P91" s="10">
        <v>0.04</v>
      </c>
      <c r="Q91" s="10">
        <v>0.36</v>
      </c>
      <c r="R91" s="10">
        <v>0</v>
      </c>
      <c r="S91" s="10">
        <v>0</v>
      </c>
      <c r="T91" s="10">
        <v>0.1</v>
      </c>
      <c r="U91" s="10">
        <v>7.36</v>
      </c>
      <c r="V91" s="10">
        <v>0</v>
      </c>
      <c r="W91" s="10">
        <v>127.32</v>
      </c>
      <c r="X91" s="10">
        <v>1077.97</v>
      </c>
      <c r="Y91" s="10">
        <v>40.74</v>
      </c>
      <c r="Z91" s="10">
        <v>640.87</v>
      </c>
      <c r="AA91" s="10">
        <v>0.38</v>
      </c>
      <c r="AB91" s="10">
        <v>877.68</v>
      </c>
      <c r="AC91" s="10">
        <v>316.8</v>
      </c>
      <c r="AD91" s="10">
        <v>330.63</v>
      </c>
      <c r="AE91" s="10">
        <v>3.11</v>
      </c>
      <c r="AF91" s="10">
        <v>0.06</v>
      </c>
      <c r="AG91" s="10">
        <v>0.27</v>
      </c>
      <c r="AH91" s="10">
        <v>0.17</v>
      </c>
      <c r="AI91" s="10">
        <v>0.14000000000000001</v>
      </c>
      <c r="AJ91" s="10">
        <v>1.02</v>
      </c>
    </row>
    <row r="92" spans="1:36" s="2" customFormat="1" ht="15" x14ac:dyDescent="0.25">
      <c r="A92" s="10" t="s">
        <v>87</v>
      </c>
      <c r="B92" s="11" t="s">
        <v>88</v>
      </c>
      <c r="C92" s="13" t="str">
        <f>"200"</f>
        <v>200</v>
      </c>
      <c r="D92" s="10">
        <v>217.32</v>
      </c>
      <c r="E92" s="13">
        <v>0.23</v>
      </c>
      <c r="F92" s="13">
        <v>0</v>
      </c>
      <c r="G92" s="13">
        <v>0.14000000000000001</v>
      </c>
      <c r="H92" s="13">
        <v>0</v>
      </c>
      <c r="I92" s="13">
        <v>1.93</v>
      </c>
      <c r="J92" s="13">
        <v>9.5197079999999978</v>
      </c>
      <c r="K92" s="10">
        <v>0</v>
      </c>
      <c r="L92" s="10">
        <v>0</v>
      </c>
      <c r="M92" s="10">
        <v>0</v>
      </c>
      <c r="N92" s="10">
        <v>0</v>
      </c>
      <c r="O92" s="10">
        <v>1.93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0.15</v>
      </c>
      <c r="V92" s="10">
        <v>0.6</v>
      </c>
      <c r="W92" s="10">
        <v>27.28</v>
      </c>
      <c r="X92" s="10">
        <v>2.99</v>
      </c>
      <c r="Y92" s="10">
        <v>1.57</v>
      </c>
      <c r="Z92" s="10">
        <v>3.48</v>
      </c>
      <c r="AA92" s="10">
        <v>0.01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0.01</v>
      </c>
      <c r="AH92" s="10">
        <v>0.05</v>
      </c>
      <c r="AI92" s="10">
        <v>0</v>
      </c>
      <c r="AJ92" s="10">
        <v>1.62</v>
      </c>
    </row>
    <row r="93" spans="1:36" s="2" customFormat="1" ht="30" x14ac:dyDescent="0.25">
      <c r="A93" s="10" t="str">
        <f>""</f>
        <v/>
      </c>
      <c r="B93" s="11" t="s">
        <v>55</v>
      </c>
      <c r="C93" s="13" t="str">
        <f>"50"</f>
        <v>50</v>
      </c>
      <c r="D93" s="10">
        <v>19.55</v>
      </c>
      <c r="E93" s="13">
        <v>3.72</v>
      </c>
      <c r="F93" s="13">
        <v>0</v>
      </c>
      <c r="G93" s="13">
        <v>0.44</v>
      </c>
      <c r="H93" s="13">
        <v>0.44</v>
      </c>
      <c r="I93" s="13">
        <v>22.88</v>
      </c>
      <c r="J93" s="13">
        <v>112.7196</v>
      </c>
      <c r="K93" s="10">
        <v>0</v>
      </c>
      <c r="L93" s="10">
        <v>0</v>
      </c>
      <c r="M93" s="10">
        <v>0</v>
      </c>
      <c r="N93" s="10">
        <v>0</v>
      </c>
      <c r="O93" s="10">
        <v>0.54</v>
      </c>
      <c r="P93" s="10">
        <v>22.34</v>
      </c>
      <c r="Q93" s="10">
        <v>0.1</v>
      </c>
      <c r="R93" s="10">
        <v>0</v>
      </c>
      <c r="S93" s="10">
        <v>0</v>
      </c>
      <c r="T93" s="10">
        <v>0</v>
      </c>
      <c r="U93" s="10">
        <v>0.88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s="2" customFormat="1" ht="15" x14ac:dyDescent="0.25">
      <c r="A94" s="10" t="str">
        <f>""</f>
        <v/>
      </c>
      <c r="B94" s="11" t="s">
        <v>51</v>
      </c>
      <c r="C94" s="13" t="str">
        <f>"28"</f>
        <v>28</v>
      </c>
      <c r="D94" s="10">
        <v>13.16</v>
      </c>
      <c r="E94" s="13">
        <v>1.81</v>
      </c>
      <c r="F94" s="13">
        <v>0</v>
      </c>
      <c r="G94" s="13">
        <v>0.33</v>
      </c>
      <c r="H94" s="13">
        <v>0.33</v>
      </c>
      <c r="I94" s="13">
        <v>9.16</v>
      </c>
      <c r="J94" s="13">
        <v>53.063471999999997</v>
      </c>
      <c r="K94" s="10">
        <v>0.06</v>
      </c>
      <c r="L94" s="10">
        <v>0</v>
      </c>
      <c r="M94" s="10">
        <v>0</v>
      </c>
      <c r="N94" s="10">
        <v>0</v>
      </c>
      <c r="O94" s="10">
        <v>0.33</v>
      </c>
      <c r="P94" s="10">
        <v>8.84</v>
      </c>
      <c r="Q94" s="10">
        <v>2.2799999999999998</v>
      </c>
      <c r="R94" s="10">
        <v>0</v>
      </c>
      <c r="S94" s="10">
        <v>0</v>
      </c>
      <c r="T94" s="10">
        <v>0.27</v>
      </c>
      <c r="U94" s="10">
        <v>0.69</v>
      </c>
      <c r="V94" s="10">
        <v>167.38</v>
      </c>
      <c r="W94" s="10">
        <v>67.23</v>
      </c>
      <c r="X94" s="10">
        <v>9.6</v>
      </c>
      <c r="Y94" s="10">
        <v>12.9</v>
      </c>
      <c r="Z94" s="10">
        <v>43.36</v>
      </c>
      <c r="AA94" s="10">
        <v>1.07</v>
      </c>
      <c r="AB94" s="10">
        <v>0</v>
      </c>
      <c r="AC94" s="10">
        <v>1.37</v>
      </c>
      <c r="AD94" s="10">
        <v>0.28000000000000003</v>
      </c>
      <c r="AE94" s="10">
        <v>0.39</v>
      </c>
      <c r="AF94" s="10">
        <v>0.05</v>
      </c>
      <c r="AG94" s="10">
        <v>0.02</v>
      </c>
      <c r="AH94" s="10">
        <v>0.19</v>
      </c>
      <c r="AI94" s="10">
        <v>0.56000000000000005</v>
      </c>
      <c r="AJ94" s="10">
        <v>0</v>
      </c>
    </row>
    <row r="95" spans="1:36" s="2" customFormat="1" ht="15" x14ac:dyDescent="0.25">
      <c r="A95" s="14"/>
      <c r="B95" s="17" t="s">
        <v>52</v>
      </c>
      <c r="C95" s="15"/>
      <c r="D95" s="14">
        <v>581.70000000000005</v>
      </c>
      <c r="E95" s="15">
        <v>46.43</v>
      </c>
      <c r="F95" s="15">
        <v>41.75</v>
      </c>
      <c r="G95" s="15">
        <v>51.81</v>
      </c>
      <c r="H95" s="15">
        <v>11.63</v>
      </c>
      <c r="I95" s="15">
        <v>43.82</v>
      </c>
      <c r="J95" s="15">
        <v>836.45</v>
      </c>
      <c r="K95" s="14">
        <v>2.5499999999999998</v>
      </c>
      <c r="L95" s="14">
        <v>7.03</v>
      </c>
      <c r="M95" s="14">
        <v>2.5</v>
      </c>
      <c r="N95" s="14">
        <v>0</v>
      </c>
      <c r="O95" s="14">
        <v>12.55</v>
      </c>
      <c r="P95" s="14">
        <v>31.27</v>
      </c>
      <c r="Q95" s="14">
        <v>3.37</v>
      </c>
      <c r="R95" s="14">
        <v>0</v>
      </c>
      <c r="S95" s="14">
        <v>0</v>
      </c>
      <c r="T95" s="14">
        <v>0.59</v>
      </c>
      <c r="U95" s="14">
        <v>10.3</v>
      </c>
      <c r="V95" s="14">
        <v>167.98</v>
      </c>
      <c r="W95" s="14">
        <v>343.19</v>
      </c>
      <c r="X95" s="14">
        <v>1280.8800000000001</v>
      </c>
      <c r="Y95" s="14">
        <v>69.3</v>
      </c>
      <c r="Z95" s="14">
        <v>806.71</v>
      </c>
      <c r="AA95" s="14">
        <v>1.8</v>
      </c>
      <c r="AB95" s="14">
        <v>1026.99</v>
      </c>
      <c r="AC95" s="14">
        <v>411.25</v>
      </c>
      <c r="AD95" s="14">
        <v>407.06</v>
      </c>
      <c r="AE95" s="14">
        <v>5.79</v>
      </c>
      <c r="AF95" s="14">
        <v>0.13</v>
      </c>
      <c r="AG95" s="14">
        <v>0.36</v>
      </c>
      <c r="AH95" s="14">
        <v>0.6</v>
      </c>
      <c r="AI95" s="14">
        <v>1.05</v>
      </c>
      <c r="AJ95" s="14">
        <v>7.02</v>
      </c>
    </row>
    <row r="96" spans="1:36" s="2" customFormat="1" ht="15" x14ac:dyDescent="0.25">
      <c r="A96" s="14"/>
      <c r="B96" s="14" t="s">
        <v>56</v>
      </c>
      <c r="C96" s="15"/>
      <c r="D96" s="14">
        <v>983.92</v>
      </c>
      <c r="E96" s="15">
        <v>64.78</v>
      </c>
      <c r="F96" s="15">
        <v>52.72</v>
      </c>
      <c r="G96" s="15">
        <v>71.459999999999994</v>
      </c>
      <c r="H96" s="15">
        <v>15.59</v>
      </c>
      <c r="I96" s="15">
        <v>107.84</v>
      </c>
      <c r="J96" s="15">
        <v>1353.2</v>
      </c>
      <c r="K96" s="14">
        <v>13.63</v>
      </c>
      <c r="L96" s="14">
        <v>7.23</v>
      </c>
      <c r="M96" s="14">
        <v>5.0599999999999996</v>
      </c>
      <c r="N96" s="14">
        <v>0</v>
      </c>
      <c r="O96" s="14">
        <v>42.35</v>
      </c>
      <c r="P96" s="14">
        <v>65.489999999999995</v>
      </c>
      <c r="Q96" s="14">
        <v>9.0399999999999991</v>
      </c>
      <c r="R96" s="14">
        <v>0</v>
      </c>
      <c r="S96" s="14">
        <v>0</v>
      </c>
      <c r="T96" s="14">
        <v>1.1499999999999999</v>
      </c>
      <c r="U96" s="14">
        <v>14.75</v>
      </c>
      <c r="V96" s="14">
        <v>793.53</v>
      </c>
      <c r="W96" s="14">
        <v>901.16</v>
      </c>
      <c r="X96" s="14">
        <v>1552.48</v>
      </c>
      <c r="Y96" s="14">
        <v>178.9</v>
      </c>
      <c r="Z96" s="14">
        <v>1231.32</v>
      </c>
      <c r="AA96" s="14">
        <v>6.05</v>
      </c>
      <c r="AB96" s="14">
        <v>1151.9000000000001</v>
      </c>
      <c r="AC96" s="14">
        <v>488.91</v>
      </c>
      <c r="AD96" s="14">
        <v>630.71</v>
      </c>
      <c r="AE96" s="14">
        <v>7.42</v>
      </c>
      <c r="AF96" s="14">
        <v>0.41</v>
      </c>
      <c r="AG96" s="14">
        <v>0.82</v>
      </c>
      <c r="AH96" s="14">
        <v>1.42</v>
      </c>
      <c r="AI96" s="14">
        <v>7.12</v>
      </c>
      <c r="AJ96" s="14">
        <v>8.07</v>
      </c>
    </row>
    <row r="97" spans="1:36" s="2" customFormat="1" ht="15" x14ac:dyDescent="0.25">
      <c r="C97" s="4"/>
      <c r="E97" s="4"/>
      <c r="F97" s="4"/>
      <c r="G97" s="4"/>
      <c r="H97" s="4"/>
      <c r="I97" s="4"/>
      <c r="J97" s="4"/>
    </row>
    <row r="98" spans="1:36" s="2" customFormat="1" ht="22.5" x14ac:dyDescent="0.45">
      <c r="B98" s="26" t="s">
        <v>98</v>
      </c>
      <c r="C98" s="26"/>
      <c r="D98" s="26"/>
      <c r="E98" s="26"/>
      <c r="F98" s="26"/>
      <c r="G98" s="26"/>
      <c r="H98" s="26"/>
      <c r="I98" s="26"/>
      <c r="J98" s="26"/>
      <c r="K98" s="26"/>
    </row>
    <row r="99" spans="1:36" s="2" customFormat="1" ht="30" x14ac:dyDescent="0.25">
      <c r="A99" s="27" t="s">
        <v>38</v>
      </c>
      <c r="B99" s="27" t="s">
        <v>0</v>
      </c>
      <c r="C99" s="27" t="s">
        <v>6</v>
      </c>
      <c r="D99" s="27" t="s">
        <v>57</v>
      </c>
      <c r="E99" s="27" t="s">
        <v>2</v>
      </c>
      <c r="F99" s="27"/>
      <c r="G99" s="27" t="s">
        <v>9</v>
      </c>
      <c r="H99" s="27"/>
      <c r="I99" s="27" t="s">
        <v>8</v>
      </c>
      <c r="J99" s="27" t="s">
        <v>5</v>
      </c>
      <c r="K99" s="10" t="s">
        <v>10</v>
      </c>
      <c r="L99" s="10" t="s">
        <v>11</v>
      </c>
      <c r="M99" s="10" t="s">
        <v>30</v>
      </c>
      <c r="N99" s="10" t="s">
        <v>12</v>
      </c>
      <c r="O99" s="10" t="s">
        <v>13</v>
      </c>
      <c r="P99" s="10" t="s">
        <v>14</v>
      </c>
      <c r="Q99" s="10" t="s">
        <v>15</v>
      </c>
      <c r="R99" s="10" t="s">
        <v>16</v>
      </c>
      <c r="S99" s="10" t="s">
        <v>17</v>
      </c>
      <c r="T99" s="10" t="s">
        <v>18</v>
      </c>
      <c r="U99" s="10" t="s">
        <v>19</v>
      </c>
      <c r="V99" s="10" t="s">
        <v>20</v>
      </c>
      <c r="W99" s="10" t="s">
        <v>21</v>
      </c>
      <c r="X99" s="10" t="s">
        <v>22</v>
      </c>
      <c r="Y99" s="10" t="s">
        <v>23</v>
      </c>
      <c r="Z99" s="10" t="s">
        <v>24</v>
      </c>
      <c r="AA99" s="10" t="s">
        <v>25</v>
      </c>
      <c r="AB99" s="11" t="s">
        <v>39</v>
      </c>
      <c r="AC99" s="10" t="s">
        <v>26</v>
      </c>
      <c r="AD99" s="10" t="s">
        <v>40</v>
      </c>
      <c r="AE99" s="10" t="s">
        <v>41</v>
      </c>
      <c r="AF99" s="10" t="s">
        <v>42</v>
      </c>
      <c r="AG99" s="10" t="s">
        <v>27</v>
      </c>
      <c r="AH99" s="10" t="s">
        <v>28</v>
      </c>
      <c r="AI99" s="10" t="s">
        <v>29</v>
      </c>
      <c r="AJ99" s="10" t="s">
        <v>43</v>
      </c>
    </row>
    <row r="100" spans="1:36" s="2" customFormat="1" ht="30" x14ac:dyDescent="0.25">
      <c r="A100" s="27"/>
      <c r="B100" s="27"/>
      <c r="C100" s="27"/>
      <c r="D100" s="27"/>
      <c r="E100" s="12" t="s">
        <v>1</v>
      </c>
      <c r="F100" s="12" t="s">
        <v>3</v>
      </c>
      <c r="G100" s="12" t="s">
        <v>1</v>
      </c>
      <c r="H100" s="12" t="s">
        <v>4</v>
      </c>
      <c r="I100" s="27"/>
      <c r="J100" s="2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43" t="s">
        <v>44</v>
      </c>
      <c r="Y100" s="43"/>
      <c r="Z100" s="43"/>
      <c r="AA100" s="43"/>
      <c r="AB100" s="44" t="s">
        <v>45</v>
      </c>
      <c r="AC100" s="44"/>
      <c r="AD100" s="44"/>
      <c r="AE100" s="44"/>
      <c r="AF100" s="44"/>
      <c r="AG100" s="44"/>
      <c r="AH100" s="44"/>
      <c r="AI100" s="44"/>
      <c r="AJ100" s="44"/>
    </row>
    <row r="101" spans="1:36" s="2" customFormat="1" ht="15" x14ac:dyDescent="0.25">
      <c r="A101" s="10"/>
      <c r="B101" s="16" t="s">
        <v>48</v>
      </c>
      <c r="C101" s="13"/>
      <c r="D101" s="10"/>
      <c r="E101" s="13"/>
      <c r="F101" s="13"/>
      <c r="G101" s="13"/>
      <c r="H101" s="13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s="2" customFormat="1" ht="15" x14ac:dyDescent="0.25">
      <c r="A102" s="10" t="s">
        <v>62</v>
      </c>
      <c r="B102" s="11" t="s">
        <v>49</v>
      </c>
      <c r="C102" s="13" t="str">
        <f>"20/25"</f>
        <v>20/25</v>
      </c>
      <c r="D102" s="10">
        <v>16.21</v>
      </c>
      <c r="E102" s="13">
        <v>5.51</v>
      </c>
      <c r="F102" s="13">
        <v>3.38</v>
      </c>
      <c r="G102" s="13">
        <v>3.86</v>
      </c>
      <c r="H102" s="13">
        <v>0.96</v>
      </c>
      <c r="I102" s="13">
        <v>14.65</v>
      </c>
      <c r="J102" s="13">
        <v>119.46927857142857</v>
      </c>
      <c r="K102" s="10">
        <v>2.13</v>
      </c>
      <c r="L102" s="10">
        <v>0</v>
      </c>
      <c r="M102" s="10">
        <v>2.13</v>
      </c>
      <c r="N102" s="10">
        <v>0</v>
      </c>
      <c r="O102" s="10">
        <v>0.97</v>
      </c>
      <c r="P102" s="10">
        <v>13.69</v>
      </c>
      <c r="Q102" s="10">
        <v>0.94</v>
      </c>
      <c r="R102" s="10">
        <v>0</v>
      </c>
      <c r="S102" s="10">
        <v>0</v>
      </c>
      <c r="T102" s="10">
        <v>0.35</v>
      </c>
      <c r="U102" s="10">
        <v>1.07</v>
      </c>
      <c r="V102" s="10">
        <v>0</v>
      </c>
      <c r="W102" s="10">
        <v>48.37</v>
      </c>
      <c r="X102" s="10">
        <v>119.37</v>
      </c>
      <c r="Y102" s="10">
        <v>15.38</v>
      </c>
      <c r="Z102" s="10">
        <v>90.88</v>
      </c>
      <c r="AA102" s="10">
        <v>0.64</v>
      </c>
      <c r="AB102" s="10">
        <v>16.2</v>
      </c>
      <c r="AC102" s="10">
        <v>17.489999999999998</v>
      </c>
      <c r="AD102" s="10">
        <v>30.6</v>
      </c>
      <c r="AE102" s="10">
        <v>0.6</v>
      </c>
      <c r="AF102" s="10">
        <v>0.04</v>
      </c>
      <c r="AG102" s="10">
        <v>0.05</v>
      </c>
      <c r="AH102" s="10">
        <v>0.43</v>
      </c>
      <c r="AI102" s="10">
        <v>1.84</v>
      </c>
      <c r="AJ102" s="10">
        <v>0.04</v>
      </c>
    </row>
    <row r="103" spans="1:36" s="2" customFormat="1" ht="30" x14ac:dyDescent="0.25">
      <c r="A103" s="10" t="s">
        <v>63</v>
      </c>
      <c r="B103" s="11" t="s">
        <v>90</v>
      </c>
      <c r="C103" s="13" t="str">
        <f>"200/10"</f>
        <v>200/10</v>
      </c>
      <c r="D103" s="10">
        <v>160.11000000000001</v>
      </c>
      <c r="E103" s="13">
        <v>5.65</v>
      </c>
      <c r="F103" s="13">
        <v>2.9</v>
      </c>
      <c r="G103" s="13">
        <v>10.68</v>
      </c>
      <c r="H103" s="13">
        <v>0.44</v>
      </c>
      <c r="I103" s="13">
        <v>35.840000000000003</v>
      </c>
      <c r="J103" s="13">
        <v>266.46564439999997</v>
      </c>
      <c r="K103" s="10">
        <v>7.66</v>
      </c>
      <c r="L103" s="10">
        <v>0.25</v>
      </c>
      <c r="M103" s="10">
        <v>7.66</v>
      </c>
      <c r="N103" s="10">
        <v>0</v>
      </c>
      <c r="O103" s="10">
        <v>6.38</v>
      </c>
      <c r="P103" s="10">
        <v>29.45</v>
      </c>
      <c r="Q103" s="10">
        <v>1.21</v>
      </c>
      <c r="R103" s="10">
        <v>0</v>
      </c>
      <c r="S103" s="10">
        <v>0</v>
      </c>
      <c r="T103" s="10">
        <v>0.1</v>
      </c>
      <c r="U103" s="10">
        <v>2.02</v>
      </c>
      <c r="V103" s="10">
        <v>0</v>
      </c>
      <c r="W103" s="10">
        <v>166.95</v>
      </c>
      <c r="X103" s="10">
        <v>111.38</v>
      </c>
      <c r="Y103" s="10">
        <v>31.49</v>
      </c>
      <c r="Z103" s="10">
        <v>137.29</v>
      </c>
      <c r="AA103" s="10">
        <v>0.52</v>
      </c>
      <c r="AB103" s="10">
        <v>53.11</v>
      </c>
      <c r="AC103" s="10">
        <v>46.14</v>
      </c>
      <c r="AD103" s="10">
        <v>97.77</v>
      </c>
      <c r="AE103" s="10">
        <v>0.38</v>
      </c>
      <c r="AF103" s="10">
        <v>0.05</v>
      </c>
      <c r="AG103" s="10">
        <v>0.14000000000000001</v>
      </c>
      <c r="AH103" s="10">
        <v>0.65</v>
      </c>
      <c r="AI103" s="10">
        <v>2.27</v>
      </c>
      <c r="AJ103" s="10">
        <v>0.51</v>
      </c>
    </row>
    <row r="104" spans="1:36" s="2" customFormat="1" ht="15" x14ac:dyDescent="0.25">
      <c r="A104" s="10" t="s">
        <v>64</v>
      </c>
      <c r="B104" s="11" t="s">
        <v>60</v>
      </c>
      <c r="C104" s="13" t="str">
        <f>"200"</f>
        <v>200</v>
      </c>
      <c r="D104" s="10">
        <v>200.3</v>
      </c>
      <c r="E104" s="13">
        <v>1.55</v>
      </c>
      <c r="F104" s="13">
        <v>1.45</v>
      </c>
      <c r="G104" s="13">
        <v>1.45</v>
      </c>
      <c r="H104" s="13">
        <v>0.05</v>
      </c>
      <c r="I104" s="13">
        <v>15.8</v>
      </c>
      <c r="J104" s="13">
        <v>79.660999999999987</v>
      </c>
      <c r="K104" s="10">
        <v>1</v>
      </c>
      <c r="L104" s="10">
        <v>0</v>
      </c>
      <c r="M104" s="10">
        <v>0</v>
      </c>
      <c r="N104" s="10">
        <v>0</v>
      </c>
      <c r="O104" s="10">
        <v>15.8</v>
      </c>
      <c r="P104" s="10">
        <v>0</v>
      </c>
      <c r="Q104" s="10">
        <v>0.1</v>
      </c>
      <c r="R104" s="10">
        <v>0</v>
      </c>
      <c r="S104" s="10">
        <v>0</v>
      </c>
      <c r="T104" s="10">
        <v>0.05</v>
      </c>
      <c r="U104" s="10">
        <v>0.42</v>
      </c>
      <c r="V104" s="10">
        <v>25.15</v>
      </c>
      <c r="W104" s="10">
        <v>64.64</v>
      </c>
      <c r="X104" s="10">
        <v>53.2</v>
      </c>
      <c r="Y104" s="10">
        <v>6.09</v>
      </c>
      <c r="Z104" s="10">
        <v>39.15</v>
      </c>
      <c r="AA104" s="10">
        <v>0.08</v>
      </c>
      <c r="AB104" s="10">
        <v>6</v>
      </c>
      <c r="AC104" s="10">
        <v>4</v>
      </c>
      <c r="AD104" s="10">
        <v>11</v>
      </c>
      <c r="AE104" s="10">
        <v>0</v>
      </c>
      <c r="AF104" s="10">
        <v>0.01</v>
      </c>
      <c r="AG104" s="10">
        <v>0.06</v>
      </c>
      <c r="AH104" s="10">
        <v>0.04</v>
      </c>
      <c r="AI104" s="10">
        <v>0.4</v>
      </c>
      <c r="AJ104" s="10">
        <v>0.26</v>
      </c>
    </row>
    <row r="105" spans="1:36" s="2" customFormat="1" ht="15" x14ac:dyDescent="0.25">
      <c r="A105" s="10" t="str">
        <f>""</f>
        <v/>
      </c>
      <c r="B105" s="11" t="s">
        <v>51</v>
      </c>
      <c r="C105" s="13" t="str">
        <f>"20"</f>
        <v>20</v>
      </c>
      <c r="D105" s="10">
        <v>9.4</v>
      </c>
      <c r="E105" s="13">
        <v>1.29</v>
      </c>
      <c r="F105" s="13">
        <v>0</v>
      </c>
      <c r="G105" s="13">
        <v>0.24</v>
      </c>
      <c r="H105" s="13">
        <v>0.24</v>
      </c>
      <c r="I105" s="13">
        <v>6.55</v>
      </c>
      <c r="J105" s="13">
        <v>37.902480000000004</v>
      </c>
      <c r="K105" s="10">
        <v>0.04</v>
      </c>
      <c r="L105" s="10">
        <v>0</v>
      </c>
      <c r="M105" s="10">
        <v>0</v>
      </c>
      <c r="N105" s="10">
        <v>0</v>
      </c>
      <c r="O105" s="10">
        <v>0.24</v>
      </c>
      <c r="P105" s="10">
        <v>6.31</v>
      </c>
      <c r="Q105" s="10">
        <v>1.63</v>
      </c>
      <c r="R105" s="10">
        <v>0</v>
      </c>
      <c r="S105" s="10">
        <v>0</v>
      </c>
      <c r="T105" s="10">
        <v>0.2</v>
      </c>
      <c r="U105" s="10">
        <v>0.49</v>
      </c>
      <c r="V105" s="10">
        <v>119.56</v>
      </c>
      <c r="W105" s="10">
        <v>48.02</v>
      </c>
      <c r="X105" s="10">
        <v>6.86</v>
      </c>
      <c r="Y105" s="10">
        <v>9.2100000000000009</v>
      </c>
      <c r="Z105" s="10">
        <v>30.97</v>
      </c>
      <c r="AA105" s="10">
        <v>0.76</v>
      </c>
      <c r="AB105" s="10">
        <v>0</v>
      </c>
      <c r="AC105" s="10">
        <v>0.98</v>
      </c>
      <c r="AD105" s="10">
        <v>0.2</v>
      </c>
      <c r="AE105" s="10">
        <v>0.28000000000000003</v>
      </c>
      <c r="AF105" s="10">
        <v>0.04</v>
      </c>
      <c r="AG105" s="10">
        <v>0.02</v>
      </c>
      <c r="AH105" s="10">
        <v>0.14000000000000001</v>
      </c>
      <c r="AI105" s="10">
        <v>0.4</v>
      </c>
      <c r="AJ105" s="10">
        <v>0</v>
      </c>
    </row>
    <row r="106" spans="1:36" s="2" customFormat="1" ht="15" x14ac:dyDescent="0.25">
      <c r="A106" s="14"/>
      <c r="B106" s="17" t="s">
        <v>52</v>
      </c>
      <c r="C106" s="15"/>
      <c r="D106" s="14">
        <v>386.02</v>
      </c>
      <c r="E106" s="15">
        <v>14</v>
      </c>
      <c r="F106" s="15">
        <v>7.74</v>
      </c>
      <c r="G106" s="15">
        <v>16.23</v>
      </c>
      <c r="H106" s="15">
        <v>1.69</v>
      </c>
      <c r="I106" s="15">
        <v>72.83</v>
      </c>
      <c r="J106" s="15">
        <v>503.5</v>
      </c>
      <c r="K106" s="14">
        <v>10.83</v>
      </c>
      <c r="L106" s="14">
        <v>0.25</v>
      </c>
      <c r="M106" s="14">
        <v>9.7899999999999991</v>
      </c>
      <c r="N106" s="14">
        <v>0</v>
      </c>
      <c r="O106" s="14">
        <v>23.38</v>
      </c>
      <c r="P106" s="14">
        <v>49.45</v>
      </c>
      <c r="Q106" s="14">
        <v>3.88</v>
      </c>
      <c r="R106" s="14">
        <v>0</v>
      </c>
      <c r="S106" s="14">
        <v>0</v>
      </c>
      <c r="T106" s="14">
        <v>0.7</v>
      </c>
      <c r="U106" s="14">
        <v>4</v>
      </c>
      <c r="V106" s="14">
        <v>144.71</v>
      </c>
      <c r="W106" s="14">
        <v>327.97</v>
      </c>
      <c r="X106" s="14">
        <v>290.81</v>
      </c>
      <c r="Y106" s="14">
        <v>62.17</v>
      </c>
      <c r="Z106" s="14">
        <v>298.3</v>
      </c>
      <c r="AA106" s="14">
        <v>2</v>
      </c>
      <c r="AB106" s="14">
        <v>75.31</v>
      </c>
      <c r="AC106" s="14">
        <v>68.61</v>
      </c>
      <c r="AD106" s="14">
        <v>139.57</v>
      </c>
      <c r="AE106" s="14">
        <v>1.25</v>
      </c>
      <c r="AF106" s="14">
        <v>0.14000000000000001</v>
      </c>
      <c r="AG106" s="14">
        <v>0.27</v>
      </c>
      <c r="AH106" s="14">
        <v>1.26</v>
      </c>
      <c r="AI106" s="14">
        <v>4.91</v>
      </c>
      <c r="AJ106" s="14">
        <v>0.81</v>
      </c>
    </row>
    <row r="107" spans="1:36" s="2" customFormat="1" ht="15" x14ac:dyDescent="0.25">
      <c r="A107" s="10"/>
      <c r="B107" s="18" t="s">
        <v>59</v>
      </c>
      <c r="C107" s="13"/>
      <c r="D107" s="10"/>
      <c r="E107" s="13"/>
      <c r="F107" s="13"/>
      <c r="G107" s="13"/>
      <c r="H107" s="13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s="2" customFormat="1" ht="30" x14ac:dyDescent="0.25">
      <c r="A108" s="10" t="s">
        <v>91</v>
      </c>
      <c r="B108" s="11" t="s">
        <v>92</v>
      </c>
      <c r="C108" s="13" t="str">
        <f>"250/10"</f>
        <v>250/10</v>
      </c>
      <c r="D108" s="10">
        <v>296.44</v>
      </c>
      <c r="E108" s="13">
        <v>1.95</v>
      </c>
      <c r="F108" s="13">
        <v>0.28000000000000003</v>
      </c>
      <c r="G108" s="13">
        <v>5.57</v>
      </c>
      <c r="H108" s="13">
        <v>0.2</v>
      </c>
      <c r="I108" s="13">
        <v>8.48</v>
      </c>
      <c r="J108" s="13">
        <v>96.128130999999982</v>
      </c>
      <c r="K108" s="10">
        <v>3.9</v>
      </c>
      <c r="L108" s="10">
        <v>0.13</v>
      </c>
      <c r="M108" s="10">
        <v>0</v>
      </c>
      <c r="N108" s="10">
        <v>0</v>
      </c>
      <c r="O108" s="10">
        <v>4.3099999999999996</v>
      </c>
      <c r="P108" s="10">
        <v>4.17</v>
      </c>
      <c r="Q108" s="10">
        <v>1.84</v>
      </c>
      <c r="R108" s="10">
        <v>0</v>
      </c>
      <c r="S108" s="10">
        <v>0</v>
      </c>
      <c r="T108" s="10">
        <v>0.35</v>
      </c>
      <c r="U108" s="10">
        <v>2.46</v>
      </c>
      <c r="V108" s="10">
        <v>595.36</v>
      </c>
      <c r="W108" s="10">
        <v>329.55</v>
      </c>
      <c r="X108" s="10">
        <v>42.52</v>
      </c>
      <c r="Y108" s="10">
        <v>19.100000000000001</v>
      </c>
      <c r="Z108" s="10">
        <v>46.71</v>
      </c>
      <c r="AA108" s="10">
        <v>0.71</v>
      </c>
      <c r="AB108" s="10">
        <v>26.7</v>
      </c>
      <c r="AC108" s="10">
        <v>1136.8</v>
      </c>
      <c r="AD108" s="10">
        <v>281.08</v>
      </c>
      <c r="AE108" s="10">
        <v>0.24</v>
      </c>
      <c r="AF108" s="10">
        <v>0.05</v>
      </c>
      <c r="AG108" s="10">
        <v>0.05</v>
      </c>
      <c r="AH108" s="10">
        <v>0.71</v>
      </c>
      <c r="AI108" s="10">
        <v>1.24</v>
      </c>
      <c r="AJ108" s="10">
        <v>12.08</v>
      </c>
    </row>
    <row r="109" spans="1:36" s="2" customFormat="1" ht="30" x14ac:dyDescent="0.25">
      <c r="A109" s="10" t="s">
        <v>93</v>
      </c>
      <c r="B109" s="11" t="s">
        <v>94</v>
      </c>
      <c r="C109" s="13" t="str">
        <f>"100"</f>
        <v>100</v>
      </c>
      <c r="D109" s="10">
        <v>29.68</v>
      </c>
      <c r="E109" s="13">
        <v>1.3</v>
      </c>
      <c r="F109" s="13">
        <v>0.02</v>
      </c>
      <c r="G109" s="13">
        <v>3.05</v>
      </c>
      <c r="H109" s="13">
        <v>0.16</v>
      </c>
      <c r="I109" s="13">
        <v>7.68</v>
      </c>
      <c r="J109" s="13">
        <v>64.122828000000013</v>
      </c>
      <c r="K109" s="10">
        <v>2.14</v>
      </c>
      <c r="L109" s="10">
        <v>0.1</v>
      </c>
      <c r="M109" s="10">
        <v>2.14</v>
      </c>
      <c r="N109" s="10">
        <v>0</v>
      </c>
      <c r="O109" s="10">
        <v>0.21</v>
      </c>
      <c r="P109" s="10">
        <v>7.47</v>
      </c>
      <c r="Q109" s="10">
        <v>0.03</v>
      </c>
      <c r="R109" s="10">
        <v>0</v>
      </c>
      <c r="S109" s="10">
        <v>0</v>
      </c>
      <c r="T109" s="10">
        <v>0</v>
      </c>
      <c r="U109" s="10">
        <v>0.33</v>
      </c>
      <c r="V109" s="10">
        <v>0</v>
      </c>
      <c r="W109" s="10">
        <v>0.53</v>
      </c>
      <c r="X109" s="10">
        <v>0.42</v>
      </c>
      <c r="Y109" s="10">
        <v>0</v>
      </c>
      <c r="Z109" s="10">
        <v>0.66</v>
      </c>
      <c r="AA109" s="10">
        <v>0.01</v>
      </c>
      <c r="AB109" s="10">
        <v>14.16</v>
      </c>
      <c r="AC109" s="10">
        <v>12.16</v>
      </c>
      <c r="AD109" s="10">
        <v>26.12</v>
      </c>
      <c r="AE109" s="10">
        <v>0.04</v>
      </c>
      <c r="AF109" s="10">
        <v>0</v>
      </c>
      <c r="AG109" s="10">
        <v>0</v>
      </c>
      <c r="AH109" s="10">
        <v>0</v>
      </c>
      <c r="AI109" s="10">
        <v>0.01</v>
      </c>
      <c r="AJ109" s="10">
        <v>0</v>
      </c>
    </row>
    <row r="110" spans="1:36" s="2" customFormat="1" ht="15" x14ac:dyDescent="0.25">
      <c r="A110" s="10" t="s">
        <v>63</v>
      </c>
      <c r="B110" s="11" t="s">
        <v>95</v>
      </c>
      <c r="C110" s="13" t="str">
        <f>"180"</f>
        <v>180</v>
      </c>
      <c r="D110" s="10">
        <v>146.80000000000001</v>
      </c>
      <c r="E110" s="13">
        <v>5.2</v>
      </c>
      <c r="F110" s="13">
        <v>0.03</v>
      </c>
      <c r="G110" s="13">
        <v>5.84</v>
      </c>
      <c r="H110" s="13">
        <v>1.44</v>
      </c>
      <c r="I110" s="13">
        <v>22.6</v>
      </c>
      <c r="J110" s="13">
        <v>174.82800743999996</v>
      </c>
      <c r="K110" s="10">
        <v>3.64</v>
      </c>
      <c r="L110" s="10">
        <v>0.16</v>
      </c>
      <c r="M110" s="10">
        <v>3.64</v>
      </c>
      <c r="N110" s="10">
        <v>0</v>
      </c>
      <c r="O110" s="10">
        <v>0.6</v>
      </c>
      <c r="P110" s="10">
        <v>22</v>
      </c>
      <c r="Q110" s="10">
        <v>4.49</v>
      </c>
      <c r="R110" s="10">
        <v>0</v>
      </c>
      <c r="S110" s="10">
        <v>0</v>
      </c>
      <c r="T110" s="10">
        <v>0</v>
      </c>
      <c r="U110" s="10">
        <v>2.75</v>
      </c>
      <c r="V110" s="10">
        <v>0</v>
      </c>
      <c r="W110" s="10">
        <v>146.91999999999999</v>
      </c>
      <c r="X110" s="10">
        <v>14.82</v>
      </c>
      <c r="Y110" s="10">
        <v>76.319999999999993</v>
      </c>
      <c r="Z110" s="10">
        <v>115.49</v>
      </c>
      <c r="AA110" s="10">
        <v>2.61</v>
      </c>
      <c r="AB110" s="10">
        <v>22.3</v>
      </c>
      <c r="AC110" s="10">
        <v>22.64</v>
      </c>
      <c r="AD110" s="10">
        <v>42.01</v>
      </c>
      <c r="AE110" s="10">
        <v>0.41</v>
      </c>
      <c r="AF110" s="10">
        <v>0.14000000000000001</v>
      </c>
      <c r="AG110" s="10">
        <v>7.0000000000000007E-2</v>
      </c>
      <c r="AH110" s="10">
        <v>1.47</v>
      </c>
      <c r="AI110" s="10">
        <v>3.15</v>
      </c>
      <c r="AJ110" s="10">
        <v>0</v>
      </c>
    </row>
    <row r="111" spans="1:36" s="2" customFormat="1" ht="15" x14ac:dyDescent="0.25">
      <c r="A111" s="10" t="s">
        <v>96</v>
      </c>
      <c r="B111" s="11" t="s">
        <v>97</v>
      </c>
      <c r="C111" s="13" t="str">
        <f>"200"</f>
        <v>200</v>
      </c>
      <c r="D111" s="10">
        <v>203.82</v>
      </c>
      <c r="E111" s="13">
        <v>0.34</v>
      </c>
      <c r="F111" s="13">
        <v>0</v>
      </c>
      <c r="G111" s="13">
        <v>0</v>
      </c>
      <c r="H111" s="13">
        <v>0</v>
      </c>
      <c r="I111" s="13">
        <v>30.18</v>
      </c>
      <c r="J111" s="13">
        <v>117.14927999999998</v>
      </c>
      <c r="K111" s="10">
        <v>0</v>
      </c>
      <c r="L111" s="10">
        <v>0</v>
      </c>
      <c r="M111" s="10">
        <v>0</v>
      </c>
      <c r="N111" s="10">
        <v>0</v>
      </c>
      <c r="O111" s="10">
        <v>30.18</v>
      </c>
      <c r="P111" s="10">
        <v>0</v>
      </c>
      <c r="Q111" s="10">
        <v>0.56000000000000005</v>
      </c>
      <c r="R111" s="10">
        <v>0</v>
      </c>
      <c r="S111" s="10">
        <v>0</v>
      </c>
      <c r="T111" s="10">
        <v>0</v>
      </c>
      <c r="U111" s="10">
        <v>0.62</v>
      </c>
      <c r="V111" s="10">
        <v>0.2</v>
      </c>
      <c r="W111" s="10">
        <v>0.53</v>
      </c>
      <c r="X111" s="10">
        <v>0.53</v>
      </c>
      <c r="Y111" s="10">
        <v>0</v>
      </c>
      <c r="Z111" s="10">
        <v>0</v>
      </c>
      <c r="AA111" s="10">
        <v>0.05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</row>
    <row r="112" spans="1:36" s="2" customFormat="1" ht="30" x14ac:dyDescent="0.25">
      <c r="A112" s="10" t="str">
        <f>""</f>
        <v/>
      </c>
      <c r="B112" s="11" t="s">
        <v>55</v>
      </c>
      <c r="C112" s="13" t="str">
        <f>"50"</f>
        <v>50</v>
      </c>
      <c r="D112" s="10">
        <v>19.55</v>
      </c>
      <c r="E112" s="13">
        <v>3.72</v>
      </c>
      <c r="F112" s="13">
        <v>0</v>
      </c>
      <c r="G112" s="13">
        <v>0.44</v>
      </c>
      <c r="H112" s="13">
        <v>0.44</v>
      </c>
      <c r="I112" s="13">
        <v>22.88</v>
      </c>
      <c r="J112" s="13">
        <v>112.7196</v>
      </c>
      <c r="K112" s="10">
        <v>0</v>
      </c>
      <c r="L112" s="10">
        <v>0</v>
      </c>
      <c r="M112" s="10">
        <v>0</v>
      </c>
      <c r="N112" s="10">
        <v>0</v>
      </c>
      <c r="O112" s="10">
        <v>0.54</v>
      </c>
      <c r="P112" s="10">
        <v>22.34</v>
      </c>
      <c r="Q112" s="10">
        <v>0.1</v>
      </c>
      <c r="R112" s="10">
        <v>0</v>
      </c>
      <c r="S112" s="10">
        <v>0</v>
      </c>
      <c r="T112" s="10">
        <v>0</v>
      </c>
      <c r="U112" s="10">
        <v>0.88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</row>
    <row r="113" spans="1:36" s="2" customFormat="1" ht="15" x14ac:dyDescent="0.25">
      <c r="A113" s="10" t="str">
        <f>""</f>
        <v/>
      </c>
      <c r="B113" s="11" t="s">
        <v>51</v>
      </c>
      <c r="C113" s="13" t="str">
        <f>"28"</f>
        <v>28</v>
      </c>
      <c r="D113" s="10">
        <v>13.16</v>
      </c>
      <c r="E113" s="13">
        <v>1.81</v>
      </c>
      <c r="F113" s="13">
        <v>0</v>
      </c>
      <c r="G113" s="13">
        <v>0.33</v>
      </c>
      <c r="H113" s="13">
        <v>0.33</v>
      </c>
      <c r="I113" s="13">
        <v>9.16</v>
      </c>
      <c r="J113" s="13">
        <v>53.063471999999997</v>
      </c>
      <c r="K113" s="10">
        <v>0.06</v>
      </c>
      <c r="L113" s="10">
        <v>0</v>
      </c>
      <c r="M113" s="10">
        <v>0</v>
      </c>
      <c r="N113" s="10">
        <v>0</v>
      </c>
      <c r="O113" s="10">
        <v>0.33</v>
      </c>
      <c r="P113" s="10">
        <v>8.84</v>
      </c>
      <c r="Q113" s="10">
        <v>2.2799999999999998</v>
      </c>
      <c r="R113" s="10">
        <v>0</v>
      </c>
      <c r="S113" s="10">
        <v>0</v>
      </c>
      <c r="T113" s="10">
        <v>0.27</v>
      </c>
      <c r="U113" s="10">
        <v>0.69</v>
      </c>
      <c r="V113" s="10">
        <v>167.38</v>
      </c>
      <c r="W113" s="10">
        <v>67.23</v>
      </c>
      <c r="X113" s="10">
        <v>9.6</v>
      </c>
      <c r="Y113" s="10">
        <v>12.9</v>
      </c>
      <c r="Z113" s="10">
        <v>43.36</v>
      </c>
      <c r="AA113" s="10">
        <v>1.07</v>
      </c>
      <c r="AB113" s="10">
        <v>0</v>
      </c>
      <c r="AC113" s="10">
        <v>1.37</v>
      </c>
      <c r="AD113" s="10">
        <v>0.28000000000000003</v>
      </c>
      <c r="AE113" s="10">
        <v>0.39</v>
      </c>
      <c r="AF113" s="10">
        <v>0.05</v>
      </c>
      <c r="AG113" s="10">
        <v>0.02</v>
      </c>
      <c r="AH113" s="10">
        <v>0.19</v>
      </c>
      <c r="AI113" s="10">
        <v>0.56000000000000005</v>
      </c>
      <c r="AJ113" s="10">
        <v>0</v>
      </c>
    </row>
    <row r="114" spans="1:36" s="2" customFormat="1" ht="15" x14ac:dyDescent="0.25">
      <c r="A114" s="14"/>
      <c r="B114" s="14" t="s">
        <v>52</v>
      </c>
      <c r="C114" s="15"/>
      <c r="D114" s="14">
        <v>709.46</v>
      </c>
      <c r="E114" s="15">
        <v>14.33</v>
      </c>
      <c r="F114" s="15">
        <v>0.33</v>
      </c>
      <c r="G114" s="15">
        <v>15.23</v>
      </c>
      <c r="H114" s="15">
        <v>2.58</v>
      </c>
      <c r="I114" s="15">
        <v>100.98</v>
      </c>
      <c r="J114" s="15">
        <v>618.01</v>
      </c>
      <c r="K114" s="14">
        <v>9.74</v>
      </c>
      <c r="L114" s="14">
        <v>0.38</v>
      </c>
      <c r="M114" s="14">
        <v>5.78</v>
      </c>
      <c r="N114" s="14">
        <v>0</v>
      </c>
      <c r="O114" s="14">
        <v>36.159999999999997</v>
      </c>
      <c r="P114" s="14">
        <v>64.819999999999993</v>
      </c>
      <c r="Q114" s="14">
        <v>9.3000000000000007</v>
      </c>
      <c r="R114" s="14">
        <v>0</v>
      </c>
      <c r="S114" s="14">
        <v>0</v>
      </c>
      <c r="T114" s="14">
        <v>0.62</v>
      </c>
      <c r="U114" s="14">
        <v>7.73</v>
      </c>
      <c r="V114" s="14">
        <v>762.94</v>
      </c>
      <c r="W114" s="14">
        <v>544.76</v>
      </c>
      <c r="X114" s="14">
        <v>67.900000000000006</v>
      </c>
      <c r="Y114" s="14">
        <v>108.31</v>
      </c>
      <c r="Z114" s="14">
        <v>206.22</v>
      </c>
      <c r="AA114" s="14">
        <v>4.4400000000000004</v>
      </c>
      <c r="AB114" s="14">
        <v>63.16</v>
      </c>
      <c r="AC114" s="14">
        <v>1172.98</v>
      </c>
      <c r="AD114" s="14">
        <v>349.49</v>
      </c>
      <c r="AE114" s="14">
        <v>1.08</v>
      </c>
      <c r="AF114" s="14">
        <v>0.23</v>
      </c>
      <c r="AG114" s="14">
        <v>0.15</v>
      </c>
      <c r="AH114" s="14">
        <v>2.37</v>
      </c>
      <c r="AI114" s="14">
        <v>4.96</v>
      </c>
      <c r="AJ114" s="14">
        <v>12.08</v>
      </c>
    </row>
    <row r="115" spans="1:36" s="2" customFormat="1" ht="15" x14ac:dyDescent="0.25">
      <c r="A115" s="14"/>
      <c r="B115" s="14" t="s">
        <v>56</v>
      </c>
      <c r="C115" s="15"/>
      <c r="D115" s="14">
        <v>1095.47</v>
      </c>
      <c r="E115" s="15">
        <v>28.33</v>
      </c>
      <c r="F115" s="15">
        <v>8.06</v>
      </c>
      <c r="G115" s="15">
        <v>31.45</v>
      </c>
      <c r="H115" s="15">
        <v>4.2699999999999996</v>
      </c>
      <c r="I115" s="15">
        <v>173.82</v>
      </c>
      <c r="J115" s="15">
        <v>1121.51</v>
      </c>
      <c r="K115" s="14">
        <v>20.56</v>
      </c>
      <c r="L115" s="14">
        <v>0.63</v>
      </c>
      <c r="M115" s="14">
        <v>15.57</v>
      </c>
      <c r="N115" s="14">
        <v>0</v>
      </c>
      <c r="O115" s="14">
        <v>59.54</v>
      </c>
      <c r="P115" s="14">
        <v>114.28</v>
      </c>
      <c r="Q115" s="14">
        <v>13.18</v>
      </c>
      <c r="R115" s="14">
        <v>0</v>
      </c>
      <c r="S115" s="14">
        <v>0</v>
      </c>
      <c r="T115" s="14">
        <v>1.32</v>
      </c>
      <c r="U115" s="14">
        <v>11.73</v>
      </c>
      <c r="V115" s="14">
        <v>907.65</v>
      </c>
      <c r="W115" s="14">
        <v>872.73</v>
      </c>
      <c r="X115" s="14">
        <v>358.7</v>
      </c>
      <c r="Y115" s="14">
        <v>170.48</v>
      </c>
      <c r="Z115" s="14">
        <v>504.51</v>
      </c>
      <c r="AA115" s="14">
        <v>6.45</v>
      </c>
      <c r="AB115" s="14">
        <v>138.47</v>
      </c>
      <c r="AC115" s="14">
        <v>1241.58</v>
      </c>
      <c r="AD115" s="14">
        <v>489.06</v>
      </c>
      <c r="AE115" s="14">
        <v>2.34</v>
      </c>
      <c r="AF115" s="14">
        <v>0.38</v>
      </c>
      <c r="AG115" s="14">
        <v>0.42</v>
      </c>
      <c r="AH115" s="14">
        <v>3.62</v>
      </c>
      <c r="AI115" s="14">
        <v>9.8800000000000008</v>
      </c>
      <c r="AJ115" s="14">
        <v>12.89</v>
      </c>
    </row>
    <row r="116" spans="1:36" s="2" customFormat="1" ht="15" x14ac:dyDescent="0.25">
      <c r="A116" s="24"/>
      <c r="B116" s="24"/>
      <c r="C116" s="25"/>
      <c r="D116" s="24"/>
      <c r="E116" s="25"/>
      <c r="F116" s="25"/>
      <c r="G116" s="25"/>
      <c r="H116" s="25"/>
      <c r="I116" s="25"/>
      <c r="J116" s="25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1:36" s="2" customFormat="1" ht="22.5" x14ac:dyDescent="0.45">
      <c r="A117" s="24"/>
      <c r="B117" s="26" t="s">
        <v>134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1:36" s="2" customFormat="1" ht="30" x14ac:dyDescent="0.25">
      <c r="A118" s="37" t="s">
        <v>38</v>
      </c>
      <c r="B118" s="27" t="s">
        <v>0</v>
      </c>
      <c r="C118" s="42" t="s">
        <v>6</v>
      </c>
      <c r="D118" s="28" t="s">
        <v>57</v>
      </c>
      <c r="E118" s="40" t="s">
        <v>2</v>
      </c>
      <c r="F118" s="41"/>
      <c r="G118" s="27" t="s">
        <v>9</v>
      </c>
      <c r="H118" s="27"/>
      <c r="I118" s="27" t="s">
        <v>8</v>
      </c>
      <c r="J118" s="29" t="s">
        <v>5</v>
      </c>
      <c r="K118" s="2" t="s">
        <v>10</v>
      </c>
      <c r="L118" s="2" t="s">
        <v>11</v>
      </c>
      <c r="M118" s="2" t="s">
        <v>30</v>
      </c>
      <c r="N118" s="2" t="s">
        <v>12</v>
      </c>
      <c r="O118" s="2" t="s">
        <v>13</v>
      </c>
      <c r="P118" s="2" t="s">
        <v>14</v>
      </c>
      <c r="Q118" s="2" t="s">
        <v>15</v>
      </c>
      <c r="R118" s="2" t="s">
        <v>16</v>
      </c>
      <c r="S118" s="2" t="s">
        <v>17</v>
      </c>
      <c r="T118" s="2" t="s">
        <v>18</v>
      </c>
      <c r="U118" s="2" t="s">
        <v>19</v>
      </c>
      <c r="V118" s="2" t="s">
        <v>20</v>
      </c>
      <c r="W118" s="2" t="s">
        <v>21</v>
      </c>
      <c r="X118" s="10" t="s">
        <v>22</v>
      </c>
      <c r="Y118" s="10" t="s">
        <v>23</v>
      </c>
      <c r="Z118" s="10" t="s">
        <v>24</v>
      </c>
      <c r="AA118" s="10" t="s">
        <v>25</v>
      </c>
      <c r="AB118" s="11" t="s">
        <v>39</v>
      </c>
      <c r="AC118" s="10" t="s">
        <v>26</v>
      </c>
      <c r="AD118" s="10" t="s">
        <v>40</v>
      </c>
      <c r="AE118" s="10" t="s">
        <v>41</v>
      </c>
      <c r="AF118" s="10" t="s">
        <v>42</v>
      </c>
      <c r="AG118" s="10" t="s">
        <v>27</v>
      </c>
      <c r="AH118" s="10" t="s">
        <v>28</v>
      </c>
      <c r="AI118" s="10" t="s">
        <v>29</v>
      </c>
      <c r="AJ118" s="10" t="s">
        <v>43</v>
      </c>
    </row>
    <row r="119" spans="1:36" s="2" customFormat="1" ht="30" x14ac:dyDescent="0.25">
      <c r="A119" s="38"/>
      <c r="B119" s="28"/>
      <c r="C119" s="29"/>
      <c r="D119" s="39"/>
      <c r="E119" s="22" t="s">
        <v>1</v>
      </c>
      <c r="F119" s="21" t="s">
        <v>3</v>
      </c>
      <c r="G119" s="21" t="s">
        <v>1</v>
      </c>
      <c r="H119" s="21" t="s">
        <v>4</v>
      </c>
      <c r="I119" s="28"/>
      <c r="J119" s="30"/>
      <c r="X119" s="31" t="s">
        <v>44</v>
      </c>
      <c r="Y119" s="32"/>
      <c r="Z119" s="32"/>
      <c r="AA119" s="33"/>
      <c r="AB119" s="34" t="s">
        <v>45</v>
      </c>
      <c r="AC119" s="35"/>
      <c r="AD119" s="35"/>
      <c r="AE119" s="35"/>
      <c r="AF119" s="35"/>
      <c r="AG119" s="35"/>
      <c r="AH119" s="35"/>
      <c r="AI119" s="35"/>
      <c r="AJ119" s="36"/>
    </row>
    <row r="120" spans="1:36" s="2" customFormat="1" ht="15" x14ac:dyDescent="0.25">
      <c r="A120" s="10"/>
      <c r="B120" s="16" t="s">
        <v>48</v>
      </c>
      <c r="C120" s="13"/>
      <c r="D120" s="10"/>
      <c r="E120" s="13"/>
      <c r="F120" s="13"/>
      <c r="G120" s="13"/>
      <c r="H120" s="13"/>
      <c r="I120" s="13"/>
      <c r="J120" s="1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s="2" customFormat="1" ht="15" x14ac:dyDescent="0.25">
      <c r="A121" s="10" t="s">
        <v>62</v>
      </c>
      <c r="B121" s="11" t="s">
        <v>49</v>
      </c>
      <c r="C121" s="13" t="str">
        <f>"20/25"</f>
        <v>20/25</v>
      </c>
      <c r="D121" s="10">
        <v>16.21</v>
      </c>
      <c r="E121" s="13">
        <v>5.51</v>
      </c>
      <c r="F121" s="13">
        <v>3.38</v>
      </c>
      <c r="G121" s="13">
        <v>3.86</v>
      </c>
      <c r="H121" s="13">
        <v>0.96</v>
      </c>
      <c r="I121" s="13">
        <v>14.65</v>
      </c>
      <c r="J121" s="13">
        <v>119.46927857142857</v>
      </c>
      <c r="K121" s="10">
        <v>2.13</v>
      </c>
      <c r="L121" s="10">
        <v>0</v>
      </c>
      <c r="M121" s="10">
        <v>2.13</v>
      </c>
      <c r="N121" s="10">
        <v>0</v>
      </c>
      <c r="O121" s="10">
        <v>0.97</v>
      </c>
      <c r="P121" s="10">
        <v>13.69</v>
      </c>
      <c r="Q121" s="10">
        <v>0.94</v>
      </c>
      <c r="R121" s="10">
        <v>0</v>
      </c>
      <c r="S121" s="10">
        <v>0</v>
      </c>
      <c r="T121" s="10">
        <v>0.35</v>
      </c>
      <c r="U121" s="10">
        <v>1.07</v>
      </c>
      <c r="V121" s="10">
        <v>0</v>
      </c>
      <c r="W121" s="10">
        <v>48.37</v>
      </c>
      <c r="X121" s="10">
        <v>119.37</v>
      </c>
      <c r="Y121" s="10">
        <v>15.38</v>
      </c>
      <c r="Z121" s="10">
        <v>90.88</v>
      </c>
      <c r="AA121" s="10">
        <v>0.64</v>
      </c>
      <c r="AB121" s="10">
        <v>16.2</v>
      </c>
      <c r="AC121" s="10">
        <v>17.489999999999998</v>
      </c>
      <c r="AD121" s="10">
        <v>30.6</v>
      </c>
      <c r="AE121" s="10">
        <v>0.6</v>
      </c>
      <c r="AF121" s="10">
        <v>0.04</v>
      </c>
      <c r="AG121" s="10">
        <v>0.05</v>
      </c>
      <c r="AH121" s="10">
        <v>0.43</v>
      </c>
      <c r="AI121" s="10">
        <v>1.84</v>
      </c>
      <c r="AJ121" s="10">
        <v>0.04</v>
      </c>
    </row>
    <row r="122" spans="1:36" s="2" customFormat="1" ht="30" x14ac:dyDescent="0.25">
      <c r="A122" s="10" t="s">
        <v>63</v>
      </c>
      <c r="B122" s="11" t="s">
        <v>119</v>
      </c>
      <c r="C122" s="13" t="str">
        <f>"200/10"</f>
        <v>200/10</v>
      </c>
      <c r="D122" s="10">
        <v>172.4</v>
      </c>
      <c r="E122" s="13">
        <v>7.91</v>
      </c>
      <c r="F122" s="13">
        <v>3.05</v>
      </c>
      <c r="G122" s="13">
        <v>11.34</v>
      </c>
      <c r="H122" s="13">
        <v>0</v>
      </c>
      <c r="I122" s="13">
        <v>33.549999999999997</v>
      </c>
      <c r="J122" s="13">
        <v>261.48474912</v>
      </c>
      <c r="K122" s="10">
        <v>7.9</v>
      </c>
      <c r="L122" s="10">
        <v>0.26</v>
      </c>
      <c r="M122" s="10">
        <v>7.9</v>
      </c>
      <c r="N122" s="10">
        <v>0</v>
      </c>
      <c r="O122" s="10">
        <v>33.549999999999997</v>
      </c>
      <c r="P122" s="10">
        <v>0</v>
      </c>
      <c r="Q122" s="10">
        <v>0</v>
      </c>
      <c r="R122" s="10">
        <v>0</v>
      </c>
      <c r="S122" s="10">
        <v>0</v>
      </c>
      <c r="T122" s="10">
        <v>0.1</v>
      </c>
      <c r="U122" s="10">
        <v>1.58</v>
      </c>
      <c r="V122" s="10">
        <v>0</v>
      </c>
      <c r="W122" s="10">
        <v>134.25</v>
      </c>
      <c r="X122" s="10">
        <v>112.99</v>
      </c>
      <c r="Y122" s="10">
        <v>12.75</v>
      </c>
      <c r="Z122" s="10">
        <v>83.18</v>
      </c>
      <c r="AA122" s="10">
        <v>0.13</v>
      </c>
      <c r="AB122" s="10">
        <v>55.77</v>
      </c>
      <c r="AC122" s="10">
        <v>48.45</v>
      </c>
      <c r="AD122" s="10">
        <v>102.66</v>
      </c>
      <c r="AE122" s="10">
        <v>0.21</v>
      </c>
      <c r="AF122" s="10">
        <v>0.03</v>
      </c>
      <c r="AG122" s="10">
        <v>0.13</v>
      </c>
      <c r="AH122" s="10">
        <v>0.08</v>
      </c>
      <c r="AI122" s="10">
        <v>0.85</v>
      </c>
      <c r="AJ122" s="10">
        <v>0.54</v>
      </c>
    </row>
    <row r="123" spans="1:36" s="2" customFormat="1" ht="15" x14ac:dyDescent="0.25">
      <c r="A123" s="10" t="s">
        <v>127</v>
      </c>
      <c r="B123" s="11" t="s">
        <v>60</v>
      </c>
      <c r="C123" s="13" t="str">
        <f>"200"</f>
        <v>200</v>
      </c>
      <c r="D123" s="10">
        <v>200.3</v>
      </c>
      <c r="E123" s="13">
        <v>1.55</v>
      </c>
      <c r="F123" s="13">
        <v>1.45</v>
      </c>
      <c r="G123" s="13">
        <v>1.45</v>
      </c>
      <c r="H123" s="13">
        <v>0.05</v>
      </c>
      <c r="I123" s="13">
        <v>15.8</v>
      </c>
      <c r="J123" s="13">
        <v>79.660999999999987</v>
      </c>
      <c r="K123" s="10">
        <v>1</v>
      </c>
      <c r="L123" s="10">
        <v>0</v>
      </c>
      <c r="M123" s="10">
        <v>0</v>
      </c>
      <c r="N123" s="10">
        <v>0</v>
      </c>
      <c r="O123" s="10">
        <v>15.8</v>
      </c>
      <c r="P123" s="10">
        <v>0</v>
      </c>
      <c r="Q123" s="10">
        <v>0.1</v>
      </c>
      <c r="R123" s="10">
        <v>0</v>
      </c>
      <c r="S123" s="10">
        <v>0</v>
      </c>
      <c r="T123" s="10">
        <v>0.05</v>
      </c>
      <c r="U123" s="10">
        <v>0.42</v>
      </c>
      <c r="V123" s="10">
        <v>25.15</v>
      </c>
      <c r="W123" s="10">
        <v>64.64</v>
      </c>
      <c r="X123" s="10">
        <v>53.2</v>
      </c>
      <c r="Y123" s="10">
        <v>6.09</v>
      </c>
      <c r="Z123" s="10">
        <v>39.15</v>
      </c>
      <c r="AA123" s="10">
        <v>0.08</v>
      </c>
      <c r="AB123" s="10">
        <v>6</v>
      </c>
      <c r="AC123" s="10">
        <v>4</v>
      </c>
      <c r="AD123" s="10">
        <v>11</v>
      </c>
      <c r="AE123" s="10">
        <v>0</v>
      </c>
      <c r="AF123" s="10">
        <v>0.01</v>
      </c>
      <c r="AG123" s="10">
        <v>0.06</v>
      </c>
      <c r="AH123" s="10">
        <v>0.04</v>
      </c>
      <c r="AI123" s="10">
        <v>0.4</v>
      </c>
      <c r="AJ123" s="10">
        <v>0.26</v>
      </c>
    </row>
    <row r="124" spans="1:36" s="2" customFormat="1" ht="15" x14ac:dyDescent="0.25">
      <c r="A124" s="10" t="str">
        <f>""</f>
        <v/>
      </c>
      <c r="B124" s="11" t="s">
        <v>51</v>
      </c>
      <c r="C124" s="13" t="str">
        <f>"20"</f>
        <v>20</v>
      </c>
      <c r="D124" s="10">
        <v>9.4</v>
      </c>
      <c r="E124" s="13">
        <v>1.29</v>
      </c>
      <c r="F124" s="13">
        <v>0</v>
      </c>
      <c r="G124" s="13">
        <v>0.24</v>
      </c>
      <c r="H124" s="13">
        <v>0.24</v>
      </c>
      <c r="I124" s="13">
        <v>6.55</v>
      </c>
      <c r="J124" s="13">
        <v>37.902480000000004</v>
      </c>
      <c r="K124" s="10">
        <v>0.04</v>
      </c>
      <c r="L124" s="10">
        <v>0</v>
      </c>
      <c r="M124" s="10">
        <v>0</v>
      </c>
      <c r="N124" s="10">
        <v>0</v>
      </c>
      <c r="O124" s="10">
        <v>0.24</v>
      </c>
      <c r="P124" s="10">
        <v>6.31</v>
      </c>
      <c r="Q124" s="10">
        <v>1.63</v>
      </c>
      <c r="R124" s="10">
        <v>0</v>
      </c>
      <c r="S124" s="10">
        <v>0</v>
      </c>
      <c r="T124" s="10">
        <v>0.2</v>
      </c>
      <c r="U124" s="10">
        <v>0.49</v>
      </c>
      <c r="V124" s="10">
        <v>119.56</v>
      </c>
      <c r="W124" s="10">
        <v>48.02</v>
      </c>
      <c r="X124" s="10">
        <v>6.86</v>
      </c>
      <c r="Y124" s="10">
        <v>9.2100000000000009</v>
      </c>
      <c r="Z124" s="10">
        <v>30.97</v>
      </c>
      <c r="AA124" s="10">
        <v>0.76</v>
      </c>
      <c r="AB124" s="10">
        <v>0</v>
      </c>
      <c r="AC124" s="10">
        <v>0.98</v>
      </c>
      <c r="AD124" s="10">
        <v>0.2</v>
      </c>
      <c r="AE124" s="10">
        <v>0.28000000000000003</v>
      </c>
      <c r="AF124" s="10">
        <v>0.04</v>
      </c>
      <c r="AG124" s="10">
        <v>0.02</v>
      </c>
      <c r="AH124" s="10">
        <v>0.14000000000000001</v>
      </c>
      <c r="AI124" s="10">
        <v>0.4</v>
      </c>
      <c r="AJ124" s="10">
        <v>0</v>
      </c>
    </row>
    <row r="125" spans="1:36" s="2" customFormat="1" ht="15" x14ac:dyDescent="0.25">
      <c r="A125" s="14"/>
      <c r="B125" s="17" t="s">
        <v>52</v>
      </c>
      <c r="C125" s="15"/>
      <c r="D125" s="14">
        <v>398.31</v>
      </c>
      <c r="E125" s="15">
        <v>16.260000000000002</v>
      </c>
      <c r="F125" s="15">
        <v>7.88</v>
      </c>
      <c r="G125" s="15">
        <v>16.88</v>
      </c>
      <c r="H125" s="15">
        <v>1.25</v>
      </c>
      <c r="I125" s="15">
        <v>70.55</v>
      </c>
      <c r="J125" s="15">
        <v>498.52</v>
      </c>
      <c r="K125" s="14">
        <v>11.07</v>
      </c>
      <c r="L125" s="14">
        <v>0.26</v>
      </c>
      <c r="M125" s="14">
        <v>10.029999999999999</v>
      </c>
      <c r="N125" s="14">
        <v>0</v>
      </c>
      <c r="O125" s="14">
        <v>50.55</v>
      </c>
      <c r="P125" s="14">
        <v>20</v>
      </c>
      <c r="Q125" s="14">
        <v>2.66</v>
      </c>
      <c r="R125" s="14">
        <v>0</v>
      </c>
      <c r="S125" s="14">
        <v>0</v>
      </c>
      <c r="T125" s="14">
        <v>0.7</v>
      </c>
      <c r="U125" s="14">
        <v>3.56</v>
      </c>
      <c r="V125" s="14">
        <v>144.71</v>
      </c>
      <c r="W125" s="14">
        <v>295.27999999999997</v>
      </c>
      <c r="X125" s="14">
        <v>292.41000000000003</v>
      </c>
      <c r="Y125" s="14">
        <v>43.43</v>
      </c>
      <c r="Z125" s="14">
        <v>244.19</v>
      </c>
      <c r="AA125" s="14">
        <v>1.62</v>
      </c>
      <c r="AB125" s="14">
        <v>77.97</v>
      </c>
      <c r="AC125" s="14">
        <v>70.92</v>
      </c>
      <c r="AD125" s="14">
        <v>144.46</v>
      </c>
      <c r="AE125" s="14">
        <v>1.0900000000000001</v>
      </c>
      <c r="AF125" s="14">
        <v>0.12</v>
      </c>
      <c r="AG125" s="14">
        <v>0.26</v>
      </c>
      <c r="AH125" s="14">
        <v>0.69</v>
      </c>
      <c r="AI125" s="14">
        <v>3.49</v>
      </c>
      <c r="AJ125" s="14">
        <v>0.83</v>
      </c>
    </row>
    <row r="126" spans="1:36" s="2" customFormat="1" ht="15" x14ac:dyDescent="0.25">
      <c r="A126" s="10"/>
      <c r="B126" s="18" t="s">
        <v>59</v>
      </c>
      <c r="C126" s="13"/>
      <c r="D126" s="10"/>
      <c r="E126" s="13"/>
      <c r="F126" s="13"/>
      <c r="G126" s="13"/>
      <c r="H126" s="13"/>
      <c r="I126" s="13"/>
      <c r="J126" s="1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s="2" customFormat="1" ht="30" x14ac:dyDescent="0.25">
      <c r="A127" s="10" t="str">
        <f>"№139(2004.)"</f>
        <v>№139(2004.)</v>
      </c>
      <c r="B127" s="11" t="s">
        <v>120</v>
      </c>
      <c r="C127" s="13" t="str">
        <f>"250/10"</f>
        <v>250/10</v>
      </c>
      <c r="D127" s="10">
        <v>245.11</v>
      </c>
      <c r="E127" s="13">
        <v>6.5</v>
      </c>
      <c r="F127" s="13">
        <v>0.02</v>
      </c>
      <c r="G127" s="13">
        <v>4.3099999999999996</v>
      </c>
      <c r="H127" s="13">
        <v>0.81</v>
      </c>
      <c r="I127" s="13">
        <v>26.42</v>
      </c>
      <c r="J127" s="13">
        <v>179.19433009523812</v>
      </c>
      <c r="K127" s="10">
        <v>2.74</v>
      </c>
      <c r="L127" s="10">
        <v>0.12</v>
      </c>
      <c r="M127" s="10">
        <v>0</v>
      </c>
      <c r="N127" s="10">
        <v>0</v>
      </c>
      <c r="O127" s="10">
        <v>3.32</v>
      </c>
      <c r="P127" s="10">
        <v>23.11</v>
      </c>
      <c r="Q127" s="10">
        <v>3.29</v>
      </c>
      <c r="R127" s="10">
        <v>0</v>
      </c>
      <c r="S127" s="10">
        <v>0</v>
      </c>
      <c r="T127" s="10">
        <v>0.16</v>
      </c>
      <c r="U127" s="10">
        <v>1.71</v>
      </c>
      <c r="V127" s="10">
        <v>12.46</v>
      </c>
      <c r="W127" s="10">
        <v>441.24</v>
      </c>
      <c r="X127" s="10">
        <v>31.25</v>
      </c>
      <c r="Y127" s="10">
        <v>33.950000000000003</v>
      </c>
      <c r="Z127" s="10">
        <v>94.68</v>
      </c>
      <c r="AA127" s="10">
        <v>1.73</v>
      </c>
      <c r="AB127" s="10">
        <v>17.53</v>
      </c>
      <c r="AC127" s="10">
        <v>1213.1400000000001</v>
      </c>
      <c r="AD127" s="10">
        <v>281.83999999999997</v>
      </c>
      <c r="AE127" s="10">
        <v>0.31</v>
      </c>
      <c r="AF127" s="10">
        <v>0.17</v>
      </c>
      <c r="AG127" s="10">
        <v>0.06</v>
      </c>
      <c r="AH127" s="10">
        <v>0.98</v>
      </c>
      <c r="AI127" s="10">
        <v>2.39</v>
      </c>
      <c r="AJ127" s="10">
        <v>4.7</v>
      </c>
    </row>
    <row r="128" spans="1:36" s="2" customFormat="1" ht="15" x14ac:dyDescent="0.25">
      <c r="A128" s="10"/>
      <c r="B128" s="11" t="s">
        <v>128</v>
      </c>
      <c r="C128" s="13" t="str">
        <f>"30"</f>
        <v>30</v>
      </c>
      <c r="D128" s="10">
        <v>27.6</v>
      </c>
      <c r="E128" s="13">
        <v>0.31</v>
      </c>
      <c r="F128" s="13">
        <v>0</v>
      </c>
      <c r="G128" s="13">
        <v>0.05</v>
      </c>
      <c r="H128" s="13">
        <v>0.06</v>
      </c>
      <c r="I128" s="13">
        <v>1.04</v>
      </c>
      <c r="J128" s="13">
        <v>7.1670900000000008</v>
      </c>
      <c r="K128" s="10">
        <v>0</v>
      </c>
      <c r="L128" s="10">
        <v>0</v>
      </c>
      <c r="M128" s="10">
        <v>0</v>
      </c>
      <c r="N128" s="10">
        <v>0</v>
      </c>
      <c r="O128" s="10">
        <v>0.96</v>
      </c>
      <c r="P128" s="10">
        <v>0.08</v>
      </c>
      <c r="Q128" s="10">
        <v>0.38</v>
      </c>
      <c r="R128" s="10">
        <v>0</v>
      </c>
      <c r="S128" s="10">
        <v>0</v>
      </c>
      <c r="T128" s="10">
        <v>0.24</v>
      </c>
      <c r="U128" s="10">
        <v>0.21</v>
      </c>
      <c r="V128" s="10">
        <v>0</v>
      </c>
      <c r="W128" s="10">
        <v>76.56</v>
      </c>
      <c r="X128" s="10">
        <v>3.7</v>
      </c>
      <c r="Y128" s="10">
        <v>5.22</v>
      </c>
      <c r="Z128" s="10">
        <v>6.79</v>
      </c>
      <c r="AA128" s="10">
        <v>0.23</v>
      </c>
      <c r="AB128" s="10">
        <v>0</v>
      </c>
      <c r="AC128" s="10">
        <v>192</v>
      </c>
      <c r="AD128" s="10">
        <v>39.9</v>
      </c>
      <c r="AE128" s="10">
        <v>0.21</v>
      </c>
      <c r="AF128" s="10">
        <v>0.01</v>
      </c>
      <c r="AG128" s="10">
        <v>0.01</v>
      </c>
      <c r="AH128" s="10">
        <v>0.12</v>
      </c>
      <c r="AI128" s="10">
        <v>0.21</v>
      </c>
      <c r="AJ128" s="10">
        <v>3</v>
      </c>
    </row>
    <row r="129" spans="1:36" s="2" customFormat="1" ht="30" x14ac:dyDescent="0.25">
      <c r="A129" s="10" t="s">
        <v>129</v>
      </c>
      <c r="B129" s="11" t="s">
        <v>130</v>
      </c>
      <c r="C129" s="13" t="str">
        <f>"100/5"</f>
        <v>100/5</v>
      </c>
      <c r="D129" s="10">
        <v>105.33</v>
      </c>
      <c r="E129" s="13">
        <v>1.96</v>
      </c>
      <c r="F129" s="13">
        <v>0.89</v>
      </c>
      <c r="G129" s="13">
        <v>6.72</v>
      </c>
      <c r="H129" s="13">
        <v>0.11</v>
      </c>
      <c r="I129" s="13">
        <v>7.54</v>
      </c>
      <c r="J129" s="13">
        <v>104.02046549999999</v>
      </c>
      <c r="K129" s="10">
        <v>5.63</v>
      </c>
      <c r="L129" s="10">
        <v>0.26</v>
      </c>
      <c r="M129" s="10">
        <v>5.63</v>
      </c>
      <c r="N129" s="10">
        <v>0</v>
      </c>
      <c r="O129" s="10">
        <v>0.36</v>
      </c>
      <c r="P129" s="10">
        <v>7.18</v>
      </c>
      <c r="Q129" s="10">
        <v>2.44</v>
      </c>
      <c r="R129" s="10">
        <v>0</v>
      </c>
      <c r="S129" s="10">
        <v>0</v>
      </c>
      <c r="T129" s="10">
        <v>0</v>
      </c>
      <c r="U129" s="10">
        <v>1.07</v>
      </c>
      <c r="V129" s="10">
        <v>0</v>
      </c>
      <c r="W129" s="10">
        <v>102.58</v>
      </c>
      <c r="X129" s="10">
        <v>48.87</v>
      </c>
      <c r="Y129" s="10">
        <v>7.58</v>
      </c>
      <c r="Z129" s="10">
        <v>17.170000000000002</v>
      </c>
      <c r="AA129" s="10">
        <v>0.21</v>
      </c>
      <c r="AB129" s="10">
        <v>30.98</v>
      </c>
      <c r="AC129" s="10">
        <v>39.9</v>
      </c>
      <c r="AD129" s="10">
        <v>68.569999999999993</v>
      </c>
      <c r="AE129" s="10">
        <v>0.11</v>
      </c>
      <c r="AF129" s="10">
        <v>0.02</v>
      </c>
      <c r="AG129" s="10">
        <v>0.03</v>
      </c>
      <c r="AH129" s="10">
        <v>0.25</v>
      </c>
      <c r="AI129" s="10">
        <v>0.02</v>
      </c>
      <c r="AJ129" s="10">
        <v>6.29</v>
      </c>
    </row>
    <row r="130" spans="1:36" s="2" customFormat="1" ht="15" x14ac:dyDescent="0.25">
      <c r="A130" s="10" t="s">
        <v>87</v>
      </c>
      <c r="B130" s="11" t="s">
        <v>131</v>
      </c>
      <c r="C130" s="13" t="str">
        <f>"180"</f>
        <v>180</v>
      </c>
      <c r="D130" s="10">
        <v>145.54</v>
      </c>
      <c r="E130" s="13">
        <v>4.3099999999999996</v>
      </c>
      <c r="F130" s="13">
        <v>0.03</v>
      </c>
      <c r="G130" s="13">
        <v>6.87</v>
      </c>
      <c r="H130" s="13">
        <v>3.35</v>
      </c>
      <c r="I130" s="13">
        <v>43.33</v>
      </c>
      <c r="J130" s="13">
        <v>260.34787259999996</v>
      </c>
      <c r="K130" s="10">
        <v>3.42</v>
      </c>
      <c r="L130" s="10">
        <v>1.89</v>
      </c>
      <c r="M130" s="10">
        <v>3.42</v>
      </c>
      <c r="N130" s="10">
        <v>0</v>
      </c>
      <c r="O130" s="10">
        <v>1.53</v>
      </c>
      <c r="P130" s="10">
        <v>41.8</v>
      </c>
      <c r="Q130" s="10">
        <v>2.0099999999999998</v>
      </c>
      <c r="R130" s="10">
        <v>0</v>
      </c>
      <c r="S130" s="10">
        <v>0</v>
      </c>
      <c r="T130" s="10">
        <v>0.02</v>
      </c>
      <c r="U130" s="10">
        <v>0.57999999999999996</v>
      </c>
      <c r="V130" s="10">
        <v>0</v>
      </c>
      <c r="W130" s="10">
        <v>77.540000000000006</v>
      </c>
      <c r="X130" s="10">
        <v>8.24</v>
      </c>
      <c r="Y130" s="10">
        <v>29.75</v>
      </c>
      <c r="Z130" s="10">
        <v>89.03</v>
      </c>
      <c r="AA130" s="10">
        <v>0.66</v>
      </c>
      <c r="AB130" s="10">
        <v>19.12</v>
      </c>
      <c r="AC130" s="10">
        <v>16.420000000000002</v>
      </c>
      <c r="AD130" s="10">
        <v>35.26</v>
      </c>
      <c r="AE130" s="10">
        <v>1.52</v>
      </c>
      <c r="AF130" s="10">
        <v>0.04</v>
      </c>
      <c r="AG130" s="10">
        <v>0.03</v>
      </c>
      <c r="AH130" s="10">
        <v>0.82</v>
      </c>
      <c r="AI130" s="10">
        <v>2.14</v>
      </c>
      <c r="AJ130" s="10">
        <v>0.43</v>
      </c>
    </row>
    <row r="131" spans="1:36" s="2" customFormat="1" ht="15" x14ac:dyDescent="0.25">
      <c r="A131" s="10" t="s">
        <v>132</v>
      </c>
      <c r="B131" s="11" t="s">
        <v>133</v>
      </c>
      <c r="C131" s="13" t="str">
        <f>"200"</f>
        <v>200</v>
      </c>
      <c r="D131" s="10">
        <v>204.81</v>
      </c>
      <c r="E131" s="13">
        <v>2.59</v>
      </c>
      <c r="F131" s="13">
        <v>2.75</v>
      </c>
      <c r="G131" s="13">
        <v>2.2599999999999998</v>
      </c>
      <c r="H131" s="13">
        <v>0</v>
      </c>
      <c r="I131" s="13">
        <v>26.71</v>
      </c>
      <c r="J131" s="13">
        <v>151.608216</v>
      </c>
      <c r="K131" s="10">
        <v>0</v>
      </c>
      <c r="L131" s="10">
        <v>0</v>
      </c>
      <c r="M131" s="10">
        <v>0</v>
      </c>
      <c r="N131" s="10">
        <v>0</v>
      </c>
      <c r="O131" s="10">
        <v>26.71</v>
      </c>
      <c r="P131" s="10">
        <v>0</v>
      </c>
      <c r="Q131" s="10">
        <v>9.74</v>
      </c>
      <c r="R131" s="10">
        <v>0</v>
      </c>
      <c r="S131" s="10">
        <v>0</v>
      </c>
      <c r="T131" s="10">
        <v>0</v>
      </c>
      <c r="U131" s="10">
        <v>1.81</v>
      </c>
      <c r="V131" s="10">
        <v>0.24</v>
      </c>
      <c r="W131" s="10">
        <v>367.81</v>
      </c>
      <c r="X131" s="10">
        <v>347.35</v>
      </c>
      <c r="Y131" s="10">
        <v>58.73</v>
      </c>
      <c r="Z131" s="10">
        <v>43.5</v>
      </c>
      <c r="AA131" s="10">
        <v>9.6300000000000008</v>
      </c>
      <c r="AB131" s="10">
        <v>0</v>
      </c>
      <c r="AC131" s="10">
        <v>0</v>
      </c>
      <c r="AD131" s="10">
        <v>86.25</v>
      </c>
      <c r="AE131" s="10">
        <v>0.42</v>
      </c>
      <c r="AF131" s="10">
        <v>0.06</v>
      </c>
      <c r="AG131" s="10">
        <v>0.06</v>
      </c>
      <c r="AH131" s="10">
        <v>0</v>
      </c>
      <c r="AI131" s="10">
        <v>1.56</v>
      </c>
      <c r="AJ131" s="10">
        <v>5</v>
      </c>
    </row>
    <row r="132" spans="1:36" s="2" customFormat="1" ht="30" x14ac:dyDescent="0.25">
      <c r="A132" s="10" t="str">
        <f>""</f>
        <v/>
      </c>
      <c r="B132" s="11" t="s">
        <v>55</v>
      </c>
      <c r="C132" s="13" t="str">
        <f>"50"</f>
        <v>50</v>
      </c>
      <c r="D132" s="10">
        <v>19.55</v>
      </c>
      <c r="E132" s="13">
        <v>3.72</v>
      </c>
      <c r="F132" s="13">
        <v>0</v>
      </c>
      <c r="G132" s="13">
        <v>0.44</v>
      </c>
      <c r="H132" s="13">
        <v>0.44</v>
      </c>
      <c r="I132" s="13">
        <v>22.88</v>
      </c>
      <c r="J132" s="13">
        <v>112.7196</v>
      </c>
      <c r="K132" s="10">
        <v>0</v>
      </c>
      <c r="L132" s="10">
        <v>0</v>
      </c>
      <c r="M132" s="10">
        <v>0</v>
      </c>
      <c r="N132" s="10">
        <v>0</v>
      </c>
      <c r="O132" s="10">
        <v>0.54</v>
      </c>
      <c r="P132" s="10">
        <v>22.34</v>
      </c>
      <c r="Q132" s="10">
        <v>0.1</v>
      </c>
      <c r="R132" s="10">
        <v>0</v>
      </c>
      <c r="S132" s="10">
        <v>0</v>
      </c>
      <c r="T132" s="10">
        <v>0</v>
      </c>
      <c r="U132" s="10">
        <v>0.88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</row>
    <row r="133" spans="1:36" s="2" customFormat="1" ht="15" x14ac:dyDescent="0.25">
      <c r="A133" s="10" t="str">
        <f>""</f>
        <v/>
      </c>
      <c r="B133" s="11" t="s">
        <v>51</v>
      </c>
      <c r="C133" s="13" t="str">
        <f>"28"</f>
        <v>28</v>
      </c>
      <c r="D133" s="10">
        <v>13.16</v>
      </c>
      <c r="E133" s="13">
        <v>1.81</v>
      </c>
      <c r="F133" s="13">
        <v>0</v>
      </c>
      <c r="G133" s="13">
        <v>0.33</v>
      </c>
      <c r="H133" s="13">
        <v>0.33</v>
      </c>
      <c r="I133" s="13">
        <v>9.16</v>
      </c>
      <c r="J133" s="13">
        <v>53.063471999999997</v>
      </c>
      <c r="K133" s="10">
        <v>0.06</v>
      </c>
      <c r="L133" s="10">
        <v>0</v>
      </c>
      <c r="M133" s="10">
        <v>0</v>
      </c>
      <c r="N133" s="10">
        <v>0</v>
      </c>
      <c r="O133" s="10">
        <v>0.33</v>
      </c>
      <c r="P133" s="10">
        <v>8.84</v>
      </c>
      <c r="Q133" s="10">
        <v>2.2799999999999998</v>
      </c>
      <c r="R133" s="10">
        <v>0</v>
      </c>
      <c r="S133" s="10">
        <v>0</v>
      </c>
      <c r="T133" s="10">
        <v>0.27</v>
      </c>
      <c r="U133" s="10">
        <v>0.69</v>
      </c>
      <c r="V133" s="10">
        <v>167.38</v>
      </c>
      <c r="W133" s="10">
        <v>67.23</v>
      </c>
      <c r="X133" s="10">
        <v>9.6</v>
      </c>
      <c r="Y133" s="10">
        <v>12.9</v>
      </c>
      <c r="Z133" s="10">
        <v>43.36</v>
      </c>
      <c r="AA133" s="10">
        <v>1.07</v>
      </c>
      <c r="AB133" s="10">
        <v>0</v>
      </c>
      <c r="AC133" s="10">
        <v>1.37</v>
      </c>
      <c r="AD133" s="10">
        <v>0.28000000000000003</v>
      </c>
      <c r="AE133" s="10">
        <v>0.39</v>
      </c>
      <c r="AF133" s="10">
        <v>0.05</v>
      </c>
      <c r="AG133" s="10">
        <v>0.02</v>
      </c>
      <c r="AH133" s="10">
        <v>0.19</v>
      </c>
      <c r="AI133" s="10">
        <v>0.56000000000000005</v>
      </c>
      <c r="AJ133" s="10">
        <v>0</v>
      </c>
    </row>
    <row r="134" spans="1:36" s="2" customFormat="1" ht="15" x14ac:dyDescent="0.25">
      <c r="A134" s="14"/>
      <c r="B134" s="14" t="s">
        <v>52</v>
      </c>
      <c r="C134" s="15"/>
      <c r="D134" s="14">
        <v>761.11</v>
      </c>
      <c r="E134" s="15">
        <v>21.21</v>
      </c>
      <c r="F134" s="15">
        <v>3.69</v>
      </c>
      <c r="G134" s="15">
        <v>20.97</v>
      </c>
      <c r="H134" s="15">
        <v>5.0999999999999996</v>
      </c>
      <c r="I134" s="15">
        <v>137.09</v>
      </c>
      <c r="J134" s="15">
        <v>868.12</v>
      </c>
      <c r="K134" s="14">
        <v>11.85</v>
      </c>
      <c r="L134" s="14">
        <v>2.2799999999999998</v>
      </c>
      <c r="M134" s="14">
        <v>9.0500000000000007</v>
      </c>
      <c r="N134" s="14">
        <v>0</v>
      </c>
      <c r="O134" s="14">
        <v>33.74</v>
      </c>
      <c r="P134" s="14">
        <v>103.35</v>
      </c>
      <c r="Q134" s="14">
        <v>20.239999999999998</v>
      </c>
      <c r="R134" s="14">
        <v>0</v>
      </c>
      <c r="S134" s="14">
        <v>0</v>
      </c>
      <c r="T134" s="14">
        <v>0.7</v>
      </c>
      <c r="U134" s="14">
        <v>6.94</v>
      </c>
      <c r="V134" s="14">
        <v>180.08</v>
      </c>
      <c r="W134" s="14">
        <v>1132.95</v>
      </c>
      <c r="X134" s="14">
        <v>449.01</v>
      </c>
      <c r="Y134" s="14">
        <v>148.12</v>
      </c>
      <c r="Z134" s="14">
        <v>294.52</v>
      </c>
      <c r="AA134" s="14">
        <v>13.54</v>
      </c>
      <c r="AB134" s="14">
        <v>67.62</v>
      </c>
      <c r="AC134" s="14">
        <v>1462.82</v>
      </c>
      <c r="AD134" s="14">
        <v>512.1</v>
      </c>
      <c r="AE134" s="14">
        <v>2.96</v>
      </c>
      <c r="AF134" s="14">
        <v>0.35</v>
      </c>
      <c r="AG134" s="14">
        <v>0.22</v>
      </c>
      <c r="AH134" s="14">
        <v>2.37</v>
      </c>
      <c r="AI134" s="14">
        <v>6.88</v>
      </c>
      <c r="AJ134" s="14">
        <v>19.43</v>
      </c>
    </row>
    <row r="135" spans="1:36" s="2" customFormat="1" ht="15" x14ac:dyDescent="0.25">
      <c r="A135" s="14"/>
      <c r="B135" s="14" t="s">
        <v>56</v>
      </c>
      <c r="C135" s="15"/>
      <c r="D135" s="14">
        <v>1159.42</v>
      </c>
      <c r="E135" s="15">
        <v>37.46</v>
      </c>
      <c r="F135" s="15">
        <v>11.57</v>
      </c>
      <c r="G135" s="15">
        <v>37.86</v>
      </c>
      <c r="H135" s="15">
        <v>6.35</v>
      </c>
      <c r="I135" s="15">
        <v>207.64</v>
      </c>
      <c r="J135" s="15">
        <v>1366.64</v>
      </c>
      <c r="K135" s="14">
        <v>22.92</v>
      </c>
      <c r="L135" s="14">
        <v>2.54</v>
      </c>
      <c r="M135" s="14">
        <v>19.079999999999998</v>
      </c>
      <c r="N135" s="14">
        <v>0</v>
      </c>
      <c r="O135" s="14">
        <v>84.29</v>
      </c>
      <c r="P135" s="14">
        <v>123.36</v>
      </c>
      <c r="Q135" s="14">
        <v>22.91</v>
      </c>
      <c r="R135" s="14">
        <v>0</v>
      </c>
      <c r="S135" s="14">
        <v>0</v>
      </c>
      <c r="T135" s="14">
        <v>1.4</v>
      </c>
      <c r="U135" s="14">
        <v>10.51</v>
      </c>
      <c r="V135" s="14">
        <v>324.79000000000002</v>
      </c>
      <c r="W135" s="14">
        <v>1428.23</v>
      </c>
      <c r="X135" s="14">
        <v>741.42</v>
      </c>
      <c r="Y135" s="14">
        <v>191.55</v>
      </c>
      <c r="Z135" s="14">
        <v>538.70000000000005</v>
      </c>
      <c r="AA135" s="14">
        <v>15.16</v>
      </c>
      <c r="AB135" s="14">
        <v>145.59</v>
      </c>
      <c r="AC135" s="14">
        <v>1533.74</v>
      </c>
      <c r="AD135" s="14">
        <v>656.56</v>
      </c>
      <c r="AE135" s="14">
        <v>4.04</v>
      </c>
      <c r="AF135" s="14">
        <v>0.47</v>
      </c>
      <c r="AG135" s="14">
        <v>0.48</v>
      </c>
      <c r="AH135" s="14">
        <v>3.06</v>
      </c>
      <c r="AI135" s="14">
        <v>10.36</v>
      </c>
      <c r="AJ135" s="14">
        <v>20.260000000000002</v>
      </c>
    </row>
    <row r="136" spans="1:36" s="2" customFormat="1" ht="15" x14ac:dyDescent="0.25">
      <c r="A136" s="24"/>
      <c r="B136" s="24"/>
      <c r="C136" s="25"/>
      <c r="D136" s="24"/>
      <c r="E136" s="25"/>
      <c r="F136" s="25"/>
      <c r="G136" s="25"/>
      <c r="H136" s="25"/>
      <c r="I136" s="25"/>
      <c r="J136" s="25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spans="1:36" s="2" customFormat="1" ht="15" hidden="1" x14ac:dyDescent="0.25">
      <c r="A137" s="24"/>
      <c r="B137" s="24"/>
      <c r="C137" s="25"/>
      <c r="D137" s="24"/>
      <c r="E137" s="25"/>
      <c r="F137" s="25"/>
      <c r="G137" s="25"/>
      <c r="H137" s="25"/>
      <c r="I137" s="25"/>
      <c r="J137" s="25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spans="1:36" s="2" customFormat="1" ht="15" hidden="1" x14ac:dyDescent="0.25">
      <c r="A138" s="24"/>
      <c r="B138" s="24"/>
      <c r="C138" s="25"/>
      <c r="D138" s="24"/>
      <c r="E138" s="25"/>
      <c r="F138" s="25"/>
      <c r="G138" s="25"/>
      <c r="H138" s="25"/>
      <c r="I138" s="25"/>
      <c r="J138" s="25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spans="1:36" s="2" customFormat="1" ht="15" hidden="1" x14ac:dyDescent="0.25">
      <c r="A139" s="24"/>
      <c r="B139" s="24"/>
      <c r="C139" s="25"/>
      <c r="D139" s="24"/>
      <c r="E139" s="25"/>
      <c r="F139" s="25"/>
      <c r="G139" s="25"/>
      <c r="H139" s="25"/>
      <c r="I139" s="25"/>
      <c r="J139" s="25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spans="1:36" s="2" customFormat="1" ht="15" hidden="1" x14ac:dyDescent="0.25">
      <c r="C140" s="4"/>
      <c r="E140" s="4"/>
      <c r="F140" s="4"/>
      <c r="G140" s="4"/>
      <c r="H140" s="4"/>
      <c r="I140" s="4"/>
      <c r="J140" s="4"/>
    </row>
    <row r="141" spans="1:36" s="2" customFormat="1" ht="15" hidden="1" x14ac:dyDescent="0.25">
      <c r="C141" s="4"/>
      <c r="E141" s="4"/>
      <c r="F141" s="4"/>
      <c r="G141" s="4"/>
      <c r="H141" s="4"/>
      <c r="I141" s="4"/>
      <c r="J141" s="4"/>
    </row>
    <row r="142" spans="1:36" s="2" customFormat="1" ht="22.5" x14ac:dyDescent="0.45">
      <c r="B142" s="26" t="s">
        <v>106</v>
      </c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36" s="2" customFormat="1" ht="30" x14ac:dyDescent="0.25">
      <c r="A143" s="27" t="s">
        <v>38</v>
      </c>
      <c r="B143" s="27" t="s">
        <v>0</v>
      </c>
      <c r="C143" s="27" t="s">
        <v>6</v>
      </c>
      <c r="D143" s="27" t="s">
        <v>57</v>
      </c>
      <c r="E143" s="27" t="s">
        <v>2</v>
      </c>
      <c r="F143" s="27"/>
      <c r="G143" s="27" t="s">
        <v>9</v>
      </c>
      <c r="H143" s="27"/>
      <c r="I143" s="27" t="s">
        <v>8</v>
      </c>
      <c r="J143" s="27" t="s">
        <v>5</v>
      </c>
      <c r="K143" s="10" t="s">
        <v>10</v>
      </c>
      <c r="L143" s="10" t="s">
        <v>11</v>
      </c>
      <c r="M143" s="10" t="s">
        <v>30</v>
      </c>
      <c r="N143" s="10" t="s">
        <v>12</v>
      </c>
      <c r="O143" s="10" t="s">
        <v>13</v>
      </c>
      <c r="P143" s="10" t="s">
        <v>14</v>
      </c>
      <c r="Q143" s="10" t="s">
        <v>15</v>
      </c>
      <c r="R143" s="10" t="s">
        <v>16</v>
      </c>
      <c r="S143" s="10" t="s">
        <v>17</v>
      </c>
      <c r="T143" s="10" t="s">
        <v>18</v>
      </c>
      <c r="U143" s="10" t="s">
        <v>19</v>
      </c>
      <c r="V143" s="10" t="s">
        <v>20</v>
      </c>
      <c r="W143" s="10" t="s">
        <v>21</v>
      </c>
      <c r="X143" s="10" t="s">
        <v>22</v>
      </c>
      <c r="Y143" s="10" t="s">
        <v>23</v>
      </c>
      <c r="Z143" s="10" t="s">
        <v>24</v>
      </c>
      <c r="AA143" s="10" t="s">
        <v>25</v>
      </c>
      <c r="AB143" s="11" t="s">
        <v>39</v>
      </c>
      <c r="AC143" s="10" t="s">
        <v>26</v>
      </c>
      <c r="AD143" s="10" t="s">
        <v>40</v>
      </c>
      <c r="AE143" s="10" t="s">
        <v>41</v>
      </c>
      <c r="AF143" s="10" t="s">
        <v>42</v>
      </c>
      <c r="AG143" s="10" t="s">
        <v>27</v>
      </c>
      <c r="AH143" s="10" t="s">
        <v>28</v>
      </c>
      <c r="AI143" s="10" t="s">
        <v>29</v>
      </c>
      <c r="AJ143" s="10" t="s">
        <v>43</v>
      </c>
    </row>
    <row r="144" spans="1:36" s="2" customFormat="1" ht="30" x14ac:dyDescent="0.25">
      <c r="A144" s="27"/>
      <c r="B144" s="27"/>
      <c r="C144" s="27"/>
      <c r="D144" s="27"/>
      <c r="E144" s="12" t="s">
        <v>1</v>
      </c>
      <c r="F144" s="12" t="s">
        <v>3</v>
      </c>
      <c r="G144" s="12" t="s">
        <v>1</v>
      </c>
      <c r="H144" s="12" t="s">
        <v>4</v>
      </c>
      <c r="I144" s="27"/>
      <c r="J144" s="2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43" t="s">
        <v>44</v>
      </c>
      <c r="Y144" s="43"/>
      <c r="Z144" s="43"/>
      <c r="AA144" s="43"/>
      <c r="AB144" s="44" t="s">
        <v>45</v>
      </c>
      <c r="AC144" s="44"/>
      <c r="AD144" s="44"/>
      <c r="AE144" s="44"/>
      <c r="AF144" s="44"/>
      <c r="AG144" s="44"/>
      <c r="AH144" s="44"/>
      <c r="AI144" s="44"/>
      <c r="AJ144" s="44"/>
    </row>
    <row r="145" spans="1:36" s="2" customFormat="1" ht="15" x14ac:dyDescent="0.25">
      <c r="A145" s="10"/>
      <c r="B145" s="18" t="s">
        <v>48</v>
      </c>
      <c r="C145" s="13"/>
      <c r="D145" s="10"/>
      <c r="E145" s="13"/>
      <c r="F145" s="13"/>
      <c r="G145" s="13"/>
      <c r="H145" s="13"/>
      <c r="I145" s="13"/>
      <c r="J145" s="1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s="2" customFormat="1" ht="15" x14ac:dyDescent="0.25">
      <c r="A146" s="10" t="s">
        <v>99</v>
      </c>
      <c r="B146" s="11" t="s">
        <v>153</v>
      </c>
      <c r="C146" s="13" t="str">
        <f>"40"</f>
        <v>40</v>
      </c>
      <c r="D146" s="10">
        <v>29.64</v>
      </c>
      <c r="E146" s="13">
        <v>4.78</v>
      </c>
      <c r="F146" s="13">
        <v>5.08</v>
      </c>
      <c r="G146" s="13">
        <v>4.05</v>
      </c>
      <c r="H146" s="13">
        <v>0</v>
      </c>
      <c r="I146" s="13">
        <v>0.25</v>
      </c>
      <c r="J146" s="13">
        <v>56.501040000000003</v>
      </c>
      <c r="K146" s="10">
        <v>1.2</v>
      </c>
      <c r="L146" s="10">
        <v>0</v>
      </c>
      <c r="M146" s="10">
        <v>0</v>
      </c>
      <c r="N146" s="10">
        <v>0</v>
      </c>
      <c r="O146" s="10">
        <v>0.25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0.4</v>
      </c>
      <c r="V146" s="10">
        <v>53.6</v>
      </c>
      <c r="W146" s="10">
        <v>49.28</v>
      </c>
      <c r="X146" s="10">
        <v>19.36</v>
      </c>
      <c r="Y146" s="10">
        <v>4.18</v>
      </c>
      <c r="Z146" s="10">
        <v>66.819999999999993</v>
      </c>
      <c r="AA146" s="10">
        <v>0.87</v>
      </c>
      <c r="AB146" s="10">
        <v>60</v>
      </c>
      <c r="AC146" s="10">
        <v>19.2</v>
      </c>
      <c r="AD146" s="10">
        <v>104</v>
      </c>
      <c r="AE146" s="10">
        <v>0.24</v>
      </c>
      <c r="AF146" s="10">
        <v>0.02</v>
      </c>
      <c r="AG146" s="10">
        <v>0.14000000000000001</v>
      </c>
      <c r="AH146" s="10">
        <v>0.06</v>
      </c>
      <c r="AI146" s="10">
        <v>1.44</v>
      </c>
      <c r="AJ146" s="10">
        <v>0</v>
      </c>
    </row>
    <row r="147" spans="1:36" s="2" customFormat="1" ht="30" customHeight="1" x14ac:dyDescent="0.25">
      <c r="A147" s="10" t="s">
        <v>100</v>
      </c>
      <c r="B147" s="11" t="s">
        <v>101</v>
      </c>
      <c r="C147" s="13" t="str">
        <f>"200/10"</f>
        <v>200/10</v>
      </c>
      <c r="D147" s="10">
        <v>161.33000000000001</v>
      </c>
      <c r="E147" s="13">
        <v>6.96</v>
      </c>
      <c r="F147" s="13">
        <v>2.92</v>
      </c>
      <c r="G147" s="13">
        <v>9.44</v>
      </c>
      <c r="H147" s="13">
        <v>0.57999999999999996</v>
      </c>
      <c r="I147" s="13">
        <v>32.619999999999997</v>
      </c>
      <c r="J147" s="13">
        <v>251.42310253846154</v>
      </c>
      <c r="K147" s="10">
        <v>6.69</v>
      </c>
      <c r="L147" s="10">
        <v>0.2</v>
      </c>
      <c r="M147" s="10">
        <v>6.69</v>
      </c>
      <c r="N147" s="10">
        <v>0</v>
      </c>
      <c r="O147" s="10">
        <v>6.59</v>
      </c>
      <c r="P147" s="10">
        <v>26.03</v>
      </c>
      <c r="Q147" s="10">
        <v>3.3</v>
      </c>
      <c r="R147" s="10">
        <v>0</v>
      </c>
      <c r="S147" s="10">
        <v>0</v>
      </c>
      <c r="T147" s="10">
        <v>0.1</v>
      </c>
      <c r="U147" s="10">
        <v>2.06</v>
      </c>
      <c r="V147" s="10">
        <v>0</v>
      </c>
      <c r="W147" s="10">
        <v>209.69</v>
      </c>
      <c r="X147" s="10">
        <v>139.99</v>
      </c>
      <c r="Y147" s="10">
        <v>31.75</v>
      </c>
      <c r="Z147" s="10">
        <v>213.42</v>
      </c>
      <c r="AA147" s="10">
        <v>0.83</v>
      </c>
      <c r="AB147" s="10">
        <v>46.47</v>
      </c>
      <c r="AC147" s="10">
        <v>40.450000000000003</v>
      </c>
      <c r="AD147" s="10">
        <v>85.53</v>
      </c>
      <c r="AE147" s="10">
        <v>0.85</v>
      </c>
      <c r="AF147" s="10">
        <v>0.12</v>
      </c>
      <c r="AG147" s="10">
        <v>0.15</v>
      </c>
      <c r="AH147" s="10">
        <v>1.05</v>
      </c>
      <c r="AI147" s="10">
        <v>2.92</v>
      </c>
      <c r="AJ147" s="10">
        <v>0.52</v>
      </c>
    </row>
    <row r="148" spans="1:36" s="2" customFormat="1" ht="15" x14ac:dyDescent="0.25">
      <c r="A148" s="10" t="s">
        <v>70</v>
      </c>
      <c r="B148" s="11" t="s">
        <v>102</v>
      </c>
      <c r="C148" s="13" t="str">
        <f>"200"</f>
        <v>200</v>
      </c>
      <c r="D148" s="10">
        <v>217.26</v>
      </c>
      <c r="E148" s="13">
        <v>1.74</v>
      </c>
      <c r="F148" s="13">
        <v>1.45</v>
      </c>
      <c r="G148" s="13">
        <v>1.63</v>
      </c>
      <c r="H148" s="13">
        <v>0</v>
      </c>
      <c r="I148" s="13">
        <v>22.41</v>
      </c>
      <c r="J148" s="13">
        <v>106.885836</v>
      </c>
      <c r="K148" s="10">
        <v>1.1000000000000001</v>
      </c>
      <c r="L148" s="10">
        <v>0</v>
      </c>
      <c r="M148" s="10">
        <v>1.1000000000000001</v>
      </c>
      <c r="N148" s="10">
        <v>0</v>
      </c>
      <c r="O148" s="10">
        <v>22.41</v>
      </c>
      <c r="P148" s="10">
        <v>0</v>
      </c>
      <c r="Q148" s="10">
        <v>0</v>
      </c>
      <c r="R148" s="10">
        <v>0</v>
      </c>
      <c r="S148" s="10">
        <v>0</v>
      </c>
      <c r="T148" s="10">
        <v>0.05</v>
      </c>
      <c r="U148" s="10">
        <v>0.37</v>
      </c>
      <c r="V148" s="10">
        <v>0</v>
      </c>
      <c r="W148" s="10">
        <v>64.77</v>
      </c>
      <c r="X148" s="10">
        <v>53.33</v>
      </c>
      <c r="Y148" s="10">
        <v>6.09</v>
      </c>
      <c r="Z148" s="10">
        <v>39.15</v>
      </c>
      <c r="AA148" s="10">
        <v>0.1</v>
      </c>
      <c r="AB148" s="10">
        <v>9</v>
      </c>
      <c r="AC148" s="10">
        <v>8</v>
      </c>
      <c r="AD148" s="10">
        <v>16.5</v>
      </c>
      <c r="AE148" s="10">
        <v>0.05</v>
      </c>
      <c r="AF148" s="10">
        <v>0.01</v>
      </c>
      <c r="AG148" s="10">
        <v>0.06</v>
      </c>
      <c r="AH148" s="10">
        <v>0.04</v>
      </c>
      <c r="AI148" s="10">
        <v>0.4</v>
      </c>
      <c r="AJ148" s="10">
        <v>0.26</v>
      </c>
    </row>
    <row r="149" spans="1:36" s="2" customFormat="1" ht="30" x14ac:dyDescent="0.25">
      <c r="A149" s="10" t="str">
        <f>""</f>
        <v/>
      </c>
      <c r="B149" s="11" t="s">
        <v>55</v>
      </c>
      <c r="C149" s="13" t="str">
        <f>"40"</f>
        <v>40</v>
      </c>
      <c r="D149" s="10">
        <v>15.64</v>
      </c>
      <c r="E149" s="13">
        <v>2.98</v>
      </c>
      <c r="F149" s="13">
        <v>0</v>
      </c>
      <c r="G149" s="13">
        <v>0.35</v>
      </c>
      <c r="H149" s="13">
        <v>0.35</v>
      </c>
      <c r="I149" s="13">
        <v>18.309999999999999</v>
      </c>
      <c r="J149" s="13">
        <v>90.175680000000014</v>
      </c>
      <c r="K149" s="10">
        <v>0</v>
      </c>
      <c r="L149" s="10">
        <v>0</v>
      </c>
      <c r="M149" s="10">
        <v>0</v>
      </c>
      <c r="N149" s="10">
        <v>0</v>
      </c>
      <c r="O149" s="10">
        <v>0.43</v>
      </c>
      <c r="P149" s="10">
        <v>17.88</v>
      </c>
      <c r="Q149" s="10">
        <v>0.08</v>
      </c>
      <c r="R149" s="10">
        <v>0</v>
      </c>
      <c r="S149" s="10">
        <v>0</v>
      </c>
      <c r="T149" s="10">
        <v>0</v>
      </c>
      <c r="U149" s="10">
        <v>0.71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</row>
    <row r="150" spans="1:36" s="2" customFormat="1" ht="30" customHeight="1" x14ac:dyDescent="0.25">
      <c r="A150" s="10" t="str">
        <f>""</f>
        <v/>
      </c>
      <c r="B150" s="11" t="s">
        <v>51</v>
      </c>
      <c r="C150" s="13" t="str">
        <f>"20"</f>
        <v>20</v>
      </c>
      <c r="D150" s="10">
        <v>9.4</v>
      </c>
      <c r="E150" s="13">
        <v>1.29</v>
      </c>
      <c r="F150" s="13">
        <v>0</v>
      </c>
      <c r="G150" s="13">
        <v>0.24</v>
      </c>
      <c r="H150" s="13">
        <v>0.24</v>
      </c>
      <c r="I150" s="13">
        <v>6.55</v>
      </c>
      <c r="J150" s="13">
        <v>37.902480000000004</v>
      </c>
      <c r="K150" s="10">
        <v>0.04</v>
      </c>
      <c r="L150" s="10">
        <v>0</v>
      </c>
      <c r="M150" s="10">
        <v>0</v>
      </c>
      <c r="N150" s="10">
        <v>0</v>
      </c>
      <c r="O150" s="10">
        <v>0.24</v>
      </c>
      <c r="P150" s="10">
        <v>6.31</v>
      </c>
      <c r="Q150" s="10">
        <v>1.63</v>
      </c>
      <c r="R150" s="10">
        <v>0</v>
      </c>
      <c r="S150" s="10">
        <v>0</v>
      </c>
      <c r="T150" s="10">
        <v>0.2</v>
      </c>
      <c r="U150" s="10">
        <v>0.49</v>
      </c>
      <c r="V150" s="10">
        <v>119.56</v>
      </c>
      <c r="W150" s="10">
        <v>48.02</v>
      </c>
      <c r="X150" s="10">
        <v>6.86</v>
      </c>
      <c r="Y150" s="10">
        <v>9.2100000000000009</v>
      </c>
      <c r="Z150" s="10">
        <v>30.97</v>
      </c>
      <c r="AA150" s="10">
        <v>0.76</v>
      </c>
      <c r="AB150" s="10">
        <v>0</v>
      </c>
      <c r="AC150" s="10">
        <v>0.98</v>
      </c>
      <c r="AD150" s="10">
        <v>0.2</v>
      </c>
      <c r="AE150" s="10">
        <v>0.28000000000000003</v>
      </c>
      <c r="AF150" s="10">
        <v>0.04</v>
      </c>
      <c r="AG150" s="10">
        <v>0.02</v>
      </c>
      <c r="AH150" s="10">
        <v>0.14000000000000001</v>
      </c>
      <c r="AI150" s="10">
        <v>0.4</v>
      </c>
      <c r="AJ150" s="10">
        <v>0</v>
      </c>
    </row>
    <row r="151" spans="1:36" s="2" customFormat="1" ht="15" x14ac:dyDescent="0.25">
      <c r="A151" s="14"/>
      <c r="B151" s="17" t="s">
        <v>52</v>
      </c>
      <c r="C151" s="15"/>
      <c r="D151" s="14">
        <v>433.27</v>
      </c>
      <c r="E151" s="15">
        <v>17.739999999999998</v>
      </c>
      <c r="F151" s="15">
        <v>9.4499999999999993</v>
      </c>
      <c r="G151" s="15">
        <v>15.7</v>
      </c>
      <c r="H151" s="15">
        <v>1.17</v>
      </c>
      <c r="I151" s="15">
        <v>80.13</v>
      </c>
      <c r="J151" s="15">
        <v>542.89</v>
      </c>
      <c r="K151" s="14">
        <v>9.0299999999999994</v>
      </c>
      <c r="L151" s="14">
        <v>0.2</v>
      </c>
      <c r="M151" s="14">
        <v>7.79</v>
      </c>
      <c r="N151" s="14">
        <v>0</v>
      </c>
      <c r="O151" s="14">
        <v>29.92</v>
      </c>
      <c r="P151" s="14">
        <v>50.21</v>
      </c>
      <c r="Q151" s="14">
        <v>5.01</v>
      </c>
      <c r="R151" s="14">
        <v>0</v>
      </c>
      <c r="S151" s="14">
        <v>0</v>
      </c>
      <c r="T151" s="14">
        <v>0.35</v>
      </c>
      <c r="U151" s="14">
        <v>4.0199999999999996</v>
      </c>
      <c r="V151" s="14">
        <v>173.16</v>
      </c>
      <c r="W151" s="14">
        <v>371.76</v>
      </c>
      <c r="X151" s="14">
        <v>219.54</v>
      </c>
      <c r="Y151" s="14">
        <v>51.23</v>
      </c>
      <c r="Z151" s="14">
        <v>350.35</v>
      </c>
      <c r="AA151" s="14">
        <v>2.56</v>
      </c>
      <c r="AB151" s="14">
        <v>115.47</v>
      </c>
      <c r="AC151" s="14">
        <v>68.63</v>
      </c>
      <c r="AD151" s="14">
        <v>206.23</v>
      </c>
      <c r="AE151" s="14">
        <v>1.42</v>
      </c>
      <c r="AF151" s="14">
        <v>0.19</v>
      </c>
      <c r="AG151" s="14">
        <v>0.37</v>
      </c>
      <c r="AH151" s="14">
        <v>1.29</v>
      </c>
      <c r="AI151" s="14">
        <v>5.16</v>
      </c>
      <c r="AJ151" s="14">
        <v>0.78</v>
      </c>
    </row>
    <row r="152" spans="1:36" s="2" customFormat="1" ht="15" x14ac:dyDescent="0.25">
      <c r="A152" s="10"/>
      <c r="B152" s="18" t="s">
        <v>59</v>
      </c>
      <c r="C152" s="13"/>
      <c r="D152" s="10"/>
      <c r="E152" s="13"/>
      <c r="F152" s="13"/>
      <c r="G152" s="13"/>
      <c r="H152" s="13"/>
      <c r="I152" s="13"/>
      <c r="J152" s="1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s="2" customFormat="1" ht="15" x14ac:dyDescent="0.25">
      <c r="A153" s="10" t="s">
        <v>103</v>
      </c>
      <c r="B153" s="11" t="s">
        <v>104</v>
      </c>
      <c r="C153" s="13" t="str">
        <f>"250/10"</f>
        <v>250/10</v>
      </c>
      <c r="D153" s="10">
        <v>253.44</v>
      </c>
      <c r="E153" s="13">
        <v>15.07</v>
      </c>
      <c r="F153" s="13">
        <v>15.16</v>
      </c>
      <c r="G153" s="13">
        <v>19.73</v>
      </c>
      <c r="H153" s="13">
        <v>4.25</v>
      </c>
      <c r="I153" s="13">
        <v>3.18</v>
      </c>
      <c r="J153" s="13">
        <v>252.54608349999998</v>
      </c>
      <c r="K153" s="10">
        <v>1.72</v>
      </c>
      <c r="L153" s="10">
        <v>2.73</v>
      </c>
      <c r="M153" s="10">
        <v>1.72</v>
      </c>
      <c r="N153" s="10">
        <v>0</v>
      </c>
      <c r="O153" s="10">
        <v>2.86</v>
      </c>
      <c r="P153" s="10">
        <v>0.32</v>
      </c>
      <c r="Q153" s="10">
        <v>1.01</v>
      </c>
      <c r="R153" s="10">
        <v>0</v>
      </c>
      <c r="S153" s="10">
        <v>0</v>
      </c>
      <c r="T153" s="10">
        <v>0.17</v>
      </c>
      <c r="U153" s="10">
        <v>2.54</v>
      </c>
      <c r="V153" s="10">
        <v>0</v>
      </c>
      <c r="W153" s="10">
        <v>141.04</v>
      </c>
      <c r="X153" s="10">
        <v>465.83</v>
      </c>
      <c r="Y153" s="10">
        <v>24.75</v>
      </c>
      <c r="Z153" s="10">
        <v>287.64999999999998</v>
      </c>
      <c r="AA153" s="10">
        <v>0.36</v>
      </c>
      <c r="AB153" s="10">
        <v>374.7</v>
      </c>
      <c r="AC153" s="10">
        <v>146</v>
      </c>
      <c r="AD153" s="10">
        <v>155.63</v>
      </c>
      <c r="AE153" s="10">
        <v>2.12</v>
      </c>
      <c r="AF153" s="10">
        <v>0.05</v>
      </c>
      <c r="AG153" s="10">
        <v>0.14000000000000001</v>
      </c>
      <c r="AH153" s="10">
        <v>0.3</v>
      </c>
      <c r="AI153" s="10">
        <v>0.52</v>
      </c>
      <c r="AJ153" s="10">
        <v>4.76</v>
      </c>
    </row>
    <row r="154" spans="1:36" s="2" customFormat="1" ht="30" x14ac:dyDescent="0.25">
      <c r="A154" s="10" t="s">
        <v>81</v>
      </c>
      <c r="B154" s="11" t="s">
        <v>94</v>
      </c>
      <c r="C154" s="13" t="str">
        <f>"100"</f>
        <v>100</v>
      </c>
      <c r="D154" s="10">
        <v>29.68</v>
      </c>
      <c r="E154" s="13">
        <v>1.3</v>
      </c>
      <c r="F154" s="13">
        <v>0.02</v>
      </c>
      <c r="G154" s="13">
        <v>3.05</v>
      </c>
      <c r="H154" s="13">
        <v>0.16</v>
      </c>
      <c r="I154" s="13">
        <v>7.68</v>
      </c>
      <c r="J154" s="13">
        <v>64.122828000000013</v>
      </c>
      <c r="K154" s="10">
        <v>2.14</v>
      </c>
      <c r="L154" s="10">
        <v>0.1</v>
      </c>
      <c r="M154" s="10">
        <v>2.14</v>
      </c>
      <c r="N154" s="10">
        <v>0</v>
      </c>
      <c r="O154" s="10">
        <v>0.21</v>
      </c>
      <c r="P154" s="10">
        <v>7.47</v>
      </c>
      <c r="Q154" s="10">
        <v>0.03</v>
      </c>
      <c r="R154" s="10">
        <v>0</v>
      </c>
      <c r="S154" s="10">
        <v>0</v>
      </c>
      <c r="T154" s="10">
        <v>0</v>
      </c>
      <c r="U154" s="10">
        <v>0.33</v>
      </c>
      <c r="V154" s="10">
        <v>0</v>
      </c>
      <c r="W154" s="10">
        <v>0.53</v>
      </c>
      <c r="X154" s="10">
        <v>0.42</v>
      </c>
      <c r="Y154" s="10">
        <v>0</v>
      </c>
      <c r="Z154" s="10">
        <v>0.66</v>
      </c>
      <c r="AA154" s="10">
        <v>0.01</v>
      </c>
      <c r="AB154" s="10">
        <v>14.16</v>
      </c>
      <c r="AC154" s="10">
        <v>12.16</v>
      </c>
      <c r="AD154" s="10">
        <v>26.12</v>
      </c>
      <c r="AE154" s="10">
        <v>0.04</v>
      </c>
      <c r="AF154" s="10">
        <v>0</v>
      </c>
      <c r="AG154" s="10">
        <v>0</v>
      </c>
      <c r="AH154" s="10">
        <v>0</v>
      </c>
      <c r="AI154" s="10">
        <v>0.01</v>
      </c>
      <c r="AJ154" s="10">
        <v>0</v>
      </c>
    </row>
    <row r="155" spans="1:36" s="2" customFormat="1" ht="30" x14ac:dyDescent="0.25">
      <c r="A155" s="10" t="s">
        <v>76</v>
      </c>
      <c r="B155" s="11" t="s">
        <v>77</v>
      </c>
      <c r="C155" s="13" t="str">
        <f>"180"</f>
        <v>180</v>
      </c>
      <c r="D155" s="10">
        <v>8.9499999999999993</v>
      </c>
      <c r="E155" s="13">
        <v>6.62</v>
      </c>
      <c r="F155" s="13">
        <v>0.03</v>
      </c>
      <c r="G155" s="13">
        <v>5.87</v>
      </c>
      <c r="H155" s="13">
        <v>0.78</v>
      </c>
      <c r="I155" s="13">
        <v>41.78</v>
      </c>
      <c r="J155" s="13">
        <v>254.69023019999997</v>
      </c>
      <c r="K155" s="10">
        <v>3.5</v>
      </c>
      <c r="L155" s="10">
        <v>0.16</v>
      </c>
      <c r="M155" s="10">
        <v>0</v>
      </c>
      <c r="N155" s="10">
        <v>0</v>
      </c>
      <c r="O155" s="10">
        <v>1.25</v>
      </c>
      <c r="P155" s="10">
        <v>40.54</v>
      </c>
      <c r="Q155" s="10">
        <v>2.2200000000000002</v>
      </c>
      <c r="R155" s="10">
        <v>0</v>
      </c>
      <c r="S155" s="10">
        <v>0</v>
      </c>
      <c r="T155" s="10">
        <v>0</v>
      </c>
      <c r="U155" s="10">
        <v>0.31</v>
      </c>
      <c r="V155" s="10">
        <v>2.23</v>
      </c>
      <c r="W155" s="10">
        <v>74.58</v>
      </c>
      <c r="X155" s="10">
        <v>12.12</v>
      </c>
      <c r="Y155" s="10">
        <v>9.58</v>
      </c>
      <c r="Z155" s="10">
        <v>53.27</v>
      </c>
      <c r="AA155" s="10">
        <v>0.97</v>
      </c>
      <c r="AB155" s="10">
        <v>36.43</v>
      </c>
      <c r="AC155" s="10">
        <v>23.46</v>
      </c>
      <c r="AD155" s="10">
        <v>41.14</v>
      </c>
      <c r="AE155" s="10">
        <v>0.98</v>
      </c>
      <c r="AF155" s="10">
        <v>0.1</v>
      </c>
      <c r="AG155" s="10">
        <v>0.03</v>
      </c>
      <c r="AH155" s="10">
        <v>0.72</v>
      </c>
      <c r="AI155" s="10">
        <v>1.78</v>
      </c>
      <c r="AJ155" s="10">
        <v>0</v>
      </c>
    </row>
    <row r="156" spans="1:36" s="2" customFormat="1" ht="30" x14ac:dyDescent="0.25">
      <c r="A156" s="10" t="s">
        <v>105</v>
      </c>
      <c r="B156" s="11" t="s">
        <v>54</v>
      </c>
      <c r="C156" s="13" t="str">
        <f>"200"</f>
        <v>200</v>
      </c>
      <c r="D156" s="10">
        <v>212.02</v>
      </c>
      <c r="E156" s="13">
        <v>0.3</v>
      </c>
      <c r="F156" s="13">
        <v>0</v>
      </c>
      <c r="G156" s="13">
        <v>0.12</v>
      </c>
      <c r="H156" s="13">
        <v>0.14000000000000001</v>
      </c>
      <c r="I156" s="13">
        <v>22.24</v>
      </c>
      <c r="J156" s="13">
        <v>92.300520000000006</v>
      </c>
      <c r="K156" s="10">
        <v>0.02</v>
      </c>
      <c r="L156" s="10">
        <v>0</v>
      </c>
      <c r="M156" s="10">
        <v>0</v>
      </c>
      <c r="N156" s="10">
        <v>0</v>
      </c>
      <c r="O156" s="10">
        <v>21.69</v>
      </c>
      <c r="P156" s="10">
        <v>0.55000000000000004</v>
      </c>
      <c r="Q156" s="10">
        <v>1.97</v>
      </c>
      <c r="R156" s="10">
        <v>0</v>
      </c>
      <c r="S156" s="10">
        <v>0</v>
      </c>
      <c r="T156" s="10">
        <v>0.46</v>
      </c>
      <c r="U156" s="10">
        <v>0.46</v>
      </c>
      <c r="V156" s="10">
        <v>1.2</v>
      </c>
      <c r="W156" s="10">
        <v>4.58</v>
      </c>
      <c r="X156" s="10">
        <v>5.46</v>
      </c>
      <c r="Y156" s="10">
        <v>1.39</v>
      </c>
      <c r="Z156" s="10">
        <v>1.39</v>
      </c>
      <c r="AA156" s="10">
        <v>0.28000000000000003</v>
      </c>
      <c r="AB156" s="10">
        <v>0</v>
      </c>
      <c r="AC156" s="10">
        <v>416</v>
      </c>
      <c r="AD156" s="10">
        <v>86.8</v>
      </c>
      <c r="AE156" s="10">
        <v>0.34</v>
      </c>
      <c r="AF156" s="10">
        <v>0.01</v>
      </c>
      <c r="AG156" s="10">
        <v>0.02</v>
      </c>
      <c r="AH156" s="10">
        <v>0.1</v>
      </c>
      <c r="AI156" s="10">
        <v>0.14000000000000001</v>
      </c>
      <c r="AJ156" s="10">
        <v>52</v>
      </c>
    </row>
    <row r="157" spans="1:36" s="2" customFormat="1" ht="30" x14ac:dyDescent="0.25">
      <c r="A157" s="10" t="str">
        <f>""</f>
        <v/>
      </c>
      <c r="B157" s="11" t="s">
        <v>55</v>
      </c>
      <c r="C157" s="13" t="str">
        <f>"50"</f>
        <v>50</v>
      </c>
      <c r="D157" s="10">
        <v>19.55</v>
      </c>
      <c r="E157" s="13">
        <v>3.72</v>
      </c>
      <c r="F157" s="13">
        <v>0</v>
      </c>
      <c r="G157" s="13">
        <v>0.44</v>
      </c>
      <c r="H157" s="13">
        <v>0.44</v>
      </c>
      <c r="I157" s="13">
        <v>22.88</v>
      </c>
      <c r="J157" s="13">
        <v>112.7196</v>
      </c>
      <c r="K157" s="10">
        <v>0</v>
      </c>
      <c r="L157" s="10">
        <v>0</v>
      </c>
      <c r="M157" s="10">
        <v>0</v>
      </c>
      <c r="N157" s="10">
        <v>0</v>
      </c>
      <c r="O157" s="10">
        <v>0.54</v>
      </c>
      <c r="P157" s="10">
        <v>22.34</v>
      </c>
      <c r="Q157" s="10">
        <v>0.1</v>
      </c>
      <c r="R157" s="10">
        <v>0</v>
      </c>
      <c r="S157" s="10">
        <v>0</v>
      </c>
      <c r="T157" s="10">
        <v>0</v>
      </c>
      <c r="U157" s="10">
        <v>0.88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</row>
    <row r="158" spans="1:36" s="2" customFormat="1" ht="15" x14ac:dyDescent="0.25">
      <c r="A158" s="10" t="str">
        <f>""</f>
        <v/>
      </c>
      <c r="B158" s="10" t="s">
        <v>51</v>
      </c>
      <c r="C158" s="13" t="str">
        <f>"28"</f>
        <v>28</v>
      </c>
      <c r="D158" s="10">
        <v>13.16</v>
      </c>
      <c r="E158" s="13">
        <v>1.81</v>
      </c>
      <c r="F158" s="13">
        <v>0</v>
      </c>
      <c r="G158" s="13">
        <v>0.33</v>
      </c>
      <c r="H158" s="13">
        <v>0.33</v>
      </c>
      <c r="I158" s="13">
        <v>9.16</v>
      </c>
      <c r="J158" s="13">
        <v>53.063471999999997</v>
      </c>
      <c r="K158" s="10">
        <v>0.06</v>
      </c>
      <c r="L158" s="10">
        <v>0</v>
      </c>
      <c r="M158" s="10">
        <v>0</v>
      </c>
      <c r="N158" s="10">
        <v>0</v>
      </c>
      <c r="O158" s="10">
        <v>0.33</v>
      </c>
      <c r="P158" s="10">
        <v>8.84</v>
      </c>
      <c r="Q158" s="10">
        <v>2.2799999999999998</v>
      </c>
      <c r="R158" s="10">
        <v>0</v>
      </c>
      <c r="S158" s="10">
        <v>0</v>
      </c>
      <c r="T158" s="10">
        <v>0.27</v>
      </c>
      <c r="U158" s="10">
        <v>0.69</v>
      </c>
      <c r="V158" s="10">
        <v>167.38</v>
      </c>
      <c r="W158" s="10">
        <v>67.23</v>
      </c>
      <c r="X158" s="10">
        <v>9.6</v>
      </c>
      <c r="Y158" s="10">
        <v>12.9</v>
      </c>
      <c r="Z158" s="10">
        <v>43.36</v>
      </c>
      <c r="AA158" s="10">
        <v>1.07</v>
      </c>
      <c r="AB158" s="10">
        <v>0</v>
      </c>
      <c r="AC158" s="10">
        <v>1.37</v>
      </c>
      <c r="AD158" s="10">
        <v>0.28000000000000003</v>
      </c>
      <c r="AE158" s="10">
        <v>0.39</v>
      </c>
      <c r="AF158" s="10">
        <v>0.05</v>
      </c>
      <c r="AG158" s="10">
        <v>0.02</v>
      </c>
      <c r="AH158" s="10">
        <v>0.19</v>
      </c>
      <c r="AI158" s="10">
        <v>0.56000000000000005</v>
      </c>
      <c r="AJ158" s="10">
        <v>0</v>
      </c>
    </row>
    <row r="159" spans="1:36" s="2" customFormat="1" ht="15" x14ac:dyDescent="0.25">
      <c r="A159" s="14"/>
      <c r="B159" s="14" t="s">
        <v>52</v>
      </c>
      <c r="C159" s="15"/>
      <c r="D159" s="14">
        <v>536.79999999999995</v>
      </c>
      <c r="E159" s="15">
        <v>28.83</v>
      </c>
      <c r="F159" s="15">
        <v>15.21</v>
      </c>
      <c r="G159" s="15">
        <v>29.54</v>
      </c>
      <c r="H159" s="15">
        <v>6.1</v>
      </c>
      <c r="I159" s="15">
        <v>106.93</v>
      </c>
      <c r="J159" s="15">
        <v>829.44</v>
      </c>
      <c r="K159" s="14">
        <v>7.43</v>
      </c>
      <c r="L159" s="14">
        <v>2.99</v>
      </c>
      <c r="M159" s="14">
        <v>3.86</v>
      </c>
      <c r="N159" s="14">
        <v>0</v>
      </c>
      <c r="O159" s="14">
        <v>26.88</v>
      </c>
      <c r="P159" s="14">
        <v>80.05</v>
      </c>
      <c r="Q159" s="14">
        <v>7.6</v>
      </c>
      <c r="R159" s="14">
        <v>0</v>
      </c>
      <c r="S159" s="14">
        <v>0</v>
      </c>
      <c r="T159" s="14">
        <v>0.9</v>
      </c>
      <c r="U159" s="14">
        <v>5.21</v>
      </c>
      <c r="V159" s="14">
        <v>170.81</v>
      </c>
      <c r="W159" s="14">
        <v>287.95</v>
      </c>
      <c r="X159" s="14">
        <v>493.43</v>
      </c>
      <c r="Y159" s="14">
        <v>48.62</v>
      </c>
      <c r="Z159" s="14">
        <v>386.33</v>
      </c>
      <c r="AA159" s="14">
        <v>2.69</v>
      </c>
      <c r="AB159" s="14">
        <v>425.29</v>
      </c>
      <c r="AC159" s="14">
        <v>598.99</v>
      </c>
      <c r="AD159" s="14">
        <v>309.95999999999998</v>
      </c>
      <c r="AE159" s="14">
        <v>3.87</v>
      </c>
      <c r="AF159" s="14">
        <v>0.21</v>
      </c>
      <c r="AG159" s="14">
        <v>0.22</v>
      </c>
      <c r="AH159" s="14">
        <v>1.31</v>
      </c>
      <c r="AI159" s="14">
        <v>3.01</v>
      </c>
      <c r="AJ159" s="14">
        <v>56.76</v>
      </c>
    </row>
    <row r="160" spans="1:36" s="2" customFormat="1" ht="15" x14ac:dyDescent="0.25">
      <c r="A160" s="14"/>
      <c r="B160" s="14" t="s">
        <v>56</v>
      </c>
      <c r="C160" s="15"/>
      <c r="D160" s="14">
        <v>970.07</v>
      </c>
      <c r="E160" s="15">
        <v>46.57</v>
      </c>
      <c r="F160" s="15">
        <v>24.66</v>
      </c>
      <c r="G160" s="15">
        <v>45.24</v>
      </c>
      <c r="H160" s="15">
        <v>7.27</v>
      </c>
      <c r="I160" s="15">
        <v>187.06</v>
      </c>
      <c r="J160" s="15">
        <v>1372.33</v>
      </c>
      <c r="K160" s="14">
        <v>16.47</v>
      </c>
      <c r="L160" s="14">
        <v>3.19</v>
      </c>
      <c r="M160" s="14">
        <v>11.65</v>
      </c>
      <c r="N160" s="14">
        <v>0</v>
      </c>
      <c r="O160" s="14">
        <v>56.79</v>
      </c>
      <c r="P160" s="14">
        <v>130.27000000000001</v>
      </c>
      <c r="Q160" s="14">
        <v>12.61</v>
      </c>
      <c r="R160" s="14">
        <v>0</v>
      </c>
      <c r="S160" s="14">
        <v>0</v>
      </c>
      <c r="T160" s="14">
        <v>1.25</v>
      </c>
      <c r="U160" s="14">
        <v>9.23</v>
      </c>
      <c r="V160" s="14">
        <v>343.97</v>
      </c>
      <c r="W160" s="14">
        <v>659.71</v>
      </c>
      <c r="X160" s="14">
        <v>712.97</v>
      </c>
      <c r="Y160" s="14">
        <v>99.85</v>
      </c>
      <c r="Z160" s="14">
        <v>736.68</v>
      </c>
      <c r="AA160" s="14">
        <v>5.25</v>
      </c>
      <c r="AB160" s="14">
        <v>540.76</v>
      </c>
      <c r="AC160" s="14">
        <v>667.62</v>
      </c>
      <c r="AD160" s="14">
        <v>516.19000000000005</v>
      </c>
      <c r="AE160" s="14">
        <v>5.29</v>
      </c>
      <c r="AF160" s="14">
        <v>0.39</v>
      </c>
      <c r="AG160" s="14">
        <v>0.59</v>
      </c>
      <c r="AH160" s="14">
        <v>2.59</v>
      </c>
      <c r="AI160" s="14">
        <v>8.17</v>
      </c>
      <c r="AJ160" s="14">
        <v>57.54</v>
      </c>
    </row>
    <row r="161" spans="1:36" s="2" customFormat="1" ht="15" x14ac:dyDescent="0.25">
      <c r="C161" s="4"/>
      <c r="E161" s="4"/>
      <c r="F161" s="4"/>
      <c r="G161" s="4"/>
      <c r="H161" s="4"/>
      <c r="I161" s="4"/>
      <c r="J161" s="4"/>
    </row>
    <row r="162" spans="1:36" s="2" customFormat="1" ht="15" hidden="1" x14ac:dyDescent="0.25">
      <c r="C162" s="4"/>
      <c r="E162" s="4"/>
      <c r="F162" s="4"/>
      <c r="G162" s="4"/>
      <c r="H162" s="4"/>
      <c r="I162" s="4"/>
      <c r="J162" s="4"/>
    </row>
    <row r="163" spans="1:36" s="2" customFormat="1" ht="15" hidden="1" x14ac:dyDescent="0.25">
      <c r="C163" s="4"/>
      <c r="E163" s="4"/>
      <c r="F163" s="4"/>
      <c r="G163" s="4"/>
      <c r="H163" s="4"/>
      <c r="I163" s="4"/>
      <c r="J163" s="4"/>
    </row>
    <row r="164" spans="1:36" s="2" customFormat="1" ht="15" hidden="1" x14ac:dyDescent="0.25">
      <c r="C164" s="4"/>
      <c r="E164" s="4"/>
      <c r="F164" s="4"/>
      <c r="G164" s="4"/>
      <c r="H164" s="4"/>
      <c r="I164" s="4"/>
      <c r="J164" s="4"/>
    </row>
    <row r="165" spans="1:36" s="2" customFormat="1" ht="22.5" x14ac:dyDescent="0.45">
      <c r="B165" s="26" t="s">
        <v>112</v>
      </c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36" s="60" customFormat="1" ht="18.75" hidden="1" customHeight="1" x14ac:dyDescent="0.4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</row>
    <row r="167" spans="1:36" s="60" customFormat="1" ht="30" x14ac:dyDescent="0.25">
      <c r="A167" s="37" t="s">
        <v>38</v>
      </c>
      <c r="B167" s="27" t="s">
        <v>0</v>
      </c>
      <c r="C167" s="27" t="s">
        <v>6</v>
      </c>
      <c r="D167" s="28" t="s">
        <v>57</v>
      </c>
      <c r="E167" s="40" t="s">
        <v>2</v>
      </c>
      <c r="F167" s="41"/>
      <c r="G167" s="27" t="s">
        <v>9</v>
      </c>
      <c r="H167" s="27"/>
      <c r="I167" s="27" t="s">
        <v>8</v>
      </c>
      <c r="J167" s="29" t="s">
        <v>5</v>
      </c>
      <c r="K167" s="64" t="s">
        <v>10</v>
      </c>
      <c r="L167" s="64" t="s">
        <v>11</v>
      </c>
      <c r="M167" s="64" t="s">
        <v>30</v>
      </c>
      <c r="N167" s="64" t="s">
        <v>12</v>
      </c>
      <c r="O167" s="64" t="s">
        <v>13</v>
      </c>
      <c r="P167" s="64" t="s">
        <v>14</v>
      </c>
      <c r="Q167" s="64" t="s">
        <v>15</v>
      </c>
      <c r="R167" s="64" t="s">
        <v>16</v>
      </c>
      <c r="S167" s="64" t="s">
        <v>17</v>
      </c>
      <c r="T167" s="64" t="s">
        <v>18</v>
      </c>
      <c r="U167" s="64" t="s">
        <v>19</v>
      </c>
      <c r="V167" s="64" t="s">
        <v>20</v>
      </c>
      <c r="W167" s="64" t="s">
        <v>21</v>
      </c>
      <c r="X167" s="66" t="s">
        <v>22</v>
      </c>
      <c r="Y167" s="66" t="s">
        <v>23</v>
      </c>
      <c r="Z167" s="66" t="s">
        <v>24</v>
      </c>
      <c r="AA167" s="66" t="s">
        <v>25</v>
      </c>
      <c r="AB167" s="67" t="s">
        <v>39</v>
      </c>
      <c r="AC167" s="66" t="s">
        <v>26</v>
      </c>
      <c r="AD167" s="66" t="s">
        <v>40</v>
      </c>
      <c r="AE167" s="66" t="s">
        <v>41</v>
      </c>
      <c r="AF167" s="66" t="s">
        <v>42</v>
      </c>
      <c r="AG167" s="66" t="s">
        <v>27</v>
      </c>
      <c r="AH167" s="66" t="s">
        <v>28</v>
      </c>
      <c r="AI167" s="66" t="s">
        <v>29</v>
      </c>
      <c r="AJ167" s="66" t="s">
        <v>43</v>
      </c>
    </row>
    <row r="168" spans="1:36" s="60" customFormat="1" ht="30" x14ac:dyDescent="0.25">
      <c r="A168" s="38"/>
      <c r="B168" s="28"/>
      <c r="C168" s="27"/>
      <c r="D168" s="39"/>
      <c r="E168" s="65" t="s">
        <v>1</v>
      </c>
      <c r="F168" s="68" t="s">
        <v>3</v>
      </c>
      <c r="G168" s="68" t="s">
        <v>1</v>
      </c>
      <c r="H168" s="68" t="s">
        <v>4</v>
      </c>
      <c r="I168" s="28"/>
      <c r="J168" s="30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31" t="s">
        <v>44</v>
      </c>
      <c r="Y168" s="32"/>
      <c r="Z168" s="32"/>
      <c r="AA168" s="33"/>
      <c r="AB168" s="34" t="s">
        <v>45</v>
      </c>
      <c r="AC168" s="35"/>
      <c r="AD168" s="35"/>
      <c r="AE168" s="35"/>
      <c r="AF168" s="35"/>
      <c r="AG168" s="35"/>
      <c r="AH168" s="35"/>
      <c r="AI168" s="35"/>
      <c r="AJ168" s="36"/>
    </row>
    <row r="169" spans="1:36" s="60" customFormat="1" ht="15" x14ac:dyDescent="0.25">
      <c r="A169" s="66"/>
      <c r="B169" s="69" t="s">
        <v>48</v>
      </c>
      <c r="C169" s="70"/>
      <c r="D169" s="66"/>
      <c r="E169" s="70"/>
      <c r="F169" s="70"/>
      <c r="G169" s="70"/>
      <c r="H169" s="70"/>
      <c r="I169" s="70"/>
      <c r="J169" s="70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</row>
    <row r="170" spans="1:36" s="60" customFormat="1" ht="15" x14ac:dyDescent="0.25">
      <c r="A170" s="66" t="s">
        <v>62</v>
      </c>
      <c r="B170" s="67" t="s">
        <v>49</v>
      </c>
      <c r="C170" s="70" t="s">
        <v>142</v>
      </c>
      <c r="D170" s="66">
        <v>16.21</v>
      </c>
      <c r="E170" s="70">
        <v>5.51</v>
      </c>
      <c r="F170" s="70">
        <v>3.38</v>
      </c>
      <c r="G170" s="70">
        <v>3.86</v>
      </c>
      <c r="H170" s="70">
        <v>0.96</v>
      </c>
      <c r="I170" s="70">
        <v>14.65</v>
      </c>
      <c r="J170" s="70">
        <v>119.4692785714284</v>
      </c>
      <c r="K170" s="66">
        <v>2.13</v>
      </c>
      <c r="L170" s="66">
        <v>0</v>
      </c>
      <c r="M170" s="66">
        <v>2.13</v>
      </c>
      <c r="N170" s="66">
        <v>0</v>
      </c>
      <c r="O170" s="66">
        <v>0.97</v>
      </c>
      <c r="P170" s="66">
        <v>13.69</v>
      </c>
      <c r="Q170" s="66">
        <v>0.94</v>
      </c>
      <c r="R170" s="66">
        <v>0</v>
      </c>
      <c r="S170" s="66">
        <v>0</v>
      </c>
      <c r="T170" s="66">
        <v>0.35</v>
      </c>
      <c r="U170" s="66">
        <v>1.07</v>
      </c>
      <c r="V170" s="66">
        <v>0</v>
      </c>
      <c r="W170" s="66">
        <v>48.37</v>
      </c>
      <c r="X170" s="66">
        <v>119.37</v>
      </c>
      <c r="Y170" s="66">
        <v>15.38</v>
      </c>
      <c r="Z170" s="66">
        <v>90.88</v>
      </c>
      <c r="AA170" s="66">
        <v>0.64</v>
      </c>
      <c r="AB170" s="66">
        <v>16.2</v>
      </c>
      <c r="AC170" s="66">
        <v>17.489999999999998</v>
      </c>
      <c r="AD170" s="66">
        <v>30.6</v>
      </c>
      <c r="AE170" s="66">
        <v>0.6</v>
      </c>
      <c r="AF170" s="66">
        <v>0.04</v>
      </c>
      <c r="AG170" s="66">
        <v>0.05</v>
      </c>
      <c r="AH170" s="66">
        <v>0.43</v>
      </c>
      <c r="AI170" s="66">
        <v>1.84</v>
      </c>
      <c r="AJ170" s="66">
        <v>0.04</v>
      </c>
    </row>
    <row r="171" spans="1:36" s="60" customFormat="1" ht="30" x14ac:dyDescent="0.25">
      <c r="A171" s="66" t="s">
        <v>70</v>
      </c>
      <c r="B171" s="67" t="s">
        <v>82</v>
      </c>
      <c r="C171" s="70" t="s">
        <v>143</v>
      </c>
      <c r="D171" s="66">
        <v>164.86</v>
      </c>
      <c r="E171" s="70">
        <v>8.65</v>
      </c>
      <c r="F171" s="70">
        <v>2.99</v>
      </c>
      <c r="G171" s="70">
        <v>11.75</v>
      </c>
      <c r="H171" s="70">
        <v>3.13</v>
      </c>
      <c r="I171" s="70">
        <v>34.4</v>
      </c>
      <c r="J171" s="70">
        <v>285.20750475</v>
      </c>
      <c r="K171" s="66">
        <v>7.27</v>
      </c>
      <c r="L171" s="66">
        <v>0.2</v>
      </c>
      <c r="M171" s="66">
        <v>0</v>
      </c>
      <c r="N171" s="66">
        <v>0</v>
      </c>
      <c r="O171" s="66">
        <v>6.8</v>
      </c>
      <c r="P171" s="66">
        <v>27.61</v>
      </c>
      <c r="Q171" s="66">
        <v>2.76</v>
      </c>
      <c r="R171" s="66">
        <v>0</v>
      </c>
      <c r="S171" s="66">
        <v>0</v>
      </c>
      <c r="T171" s="66">
        <v>0.1</v>
      </c>
      <c r="U171" s="66">
        <v>2.6</v>
      </c>
      <c r="V171" s="66">
        <v>452.39</v>
      </c>
      <c r="W171" s="66">
        <v>278.55</v>
      </c>
      <c r="X171" s="66">
        <v>134.74</v>
      </c>
      <c r="Y171" s="66">
        <v>69.239999999999995</v>
      </c>
      <c r="Z171" s="66">
        <v>225.73</v>
      </c>
      <c r="AA171" s="66">
        <v>1.71</v>
      </c>
      <c r="AB171" s="66">
        <v>46.91</v>
      </c>
      <c r="AC171" s="66">
        <v>40.840000000000003</v>
      </c>
      <c r="AD171" s="66">
        <v>86.33</v>
      </c>
      <c r="AE171" s="66">
        <v>0.99</v>
      </c>
      <c r="AF171" s="66">
        <v>0.19</v>
      </c>
      <c r="AG171" s="66">
        <v>0.17</v>
      </c>
      <c r="AH171" s="66">
        <v>0.49</v>
      </c>
      <c r="AI171" s="66">
        <v>3.15</v>
      </c>
      <c r="AJ171" s="66">
        <v>0.53</v>
      </c>
    </row>
    <row r="172" spans="1:36" s="60" customFormat="1" ht="15" x14ac:dyDescent="0.25">
      <c r="A172" s="66" t="s">
        <v>83</v>
      </c>
      <c r="B172" s="67" t="s">
        <v>71</v>
      </c>
      <c r="C172" s="70" t="s">
        <v>144</v>
      </c>
      <c r="D172" s="66">
        <v>198.32</v>
      </c>
      <c r="E172" s="70">
        <v>3.64</v>
      </c>
      <c r="F172" s="70">
        <v>2.9</v>
      </c>
      <c r="G172" s="70">
        <v>3.61</v>
      </c>
      <c r="H172" s="70">
        <v>0.6</v>
      </c>
      <c r="I172" s="70">
        <v>22.81</v>
      </c>
      <c r="J172" s="70">
        <v>137.143248</v>
      </c>
      <c r="K172" s="66">
        <v>2.56</v>
      </c>
      <c r="L172" s="66">
        <v>0</v>
      </c>
      <c r="M172" s="66">
        <v>2.56</v>
      </c>
      <c r="N172" s="66">
        <v>0</v>
      </c>
      <c r="O172" s="66">
        <v>22.51</v>
      </c>
      <c r="P172" s="66">
        <v>0.3</v>
      </c>
      <c r="Q172" s="66">
        <v>1.28</v>
      </c>
      <c r="R172" s="66">
        <v>0</v>
      </c>
      <c r="S172" s="66">
        <v>0</v>
      </c>
      <c r="T172" s="66">
        <v>0.26</v>
      </c>
      <c r="U172" s="66">
        <v>0.97</v>
      </c>
      <c r="V172" s="66">
        <v>0</v>
      </c>
      <c r="W172" s="66">
        <v>182.12</v>
      </c>
      <c r="X172" s="66">
        <v>110.63</v>
      </c>
      <c r="Y172" s="66">
        <v>26.97</v>
      </c>
      <c r="Z172" s="66">
        <v>101.09</v>
      </c>
      <c r="AA172" s="66">
        <v>0.9</v>
      </c>
      <c r="AB172" s="66">
        <v>18</v>
      </c>
      <c r="AC172" s="66">
        <v>16.64</v>
      </c>
      <c r="AD172" s="66">
        <v>33.119999999999997</v>
      </c>
      <c r="AE172" s="66">
        <v>0.11</v>
      </c>
      <c r="AF172" s="66">
        <v>0.03</v>
      </c>
      <c r="AG172" s="66">
        <v>0.13</v>
      </c>
      <c r="AH172" s="66">
        <v>0.14000000000000001</v>
      </c>
      <c r="AI172" s="66">
        <v>1.07</v>
      </c>
      <c r="AJ172" s="66">
        <v>0.52</v>
      </c>
    </row>
    <row r="173" spans="1:36" s="60" customFormat="1" ht="15" x14ac:dyDescent="0.25">
      <c r="A173" s="66" t="s">
        <v>145</v>
      </c>
      <c r="B173" s="67" t="s">
        <v>51</v>
      </c>
      <c r="C173" s="70" t="s">
        <v>146</v>
      </c>
      <c r="D173" s="66">
        <v>9.4</v>
      </c>
      <c r="E173" s="70">
        <v>1.29</v>
      </c>
      <c r="F173" s="70">
        <v>0</v>
      </c>
      <c r="G173" s="70">
        <v>0.24</v>
      </c>
      <c r="H173" s="70">
        <v>0.24</v>
      </c>
      <c r="I173" s="70">
        <v>6.55</v>
      </c>
      <c r="J173" s="70">
        <v>37.902479999999997</v>
      </c>
      <c r="K173" s="66">
        <v>0.04</v>
      </c>
      <c r="L173" s="66">
        <v>0</v>
      </c>
      <c r="M173" s="66">
        <v>0</v>
      </c>
      <c r="N173" s="66">
        <v>0</v>
      </c>
      <c r="O173" s="66">
        <v>0.24</v>
      </c>
      <c r="P173" s="66">
        <v>6.31</v>
      </c>
      <c r="Q173" s="66">
        <v>1.63</v>
      </c>
      <c r="R173" s="66">
        <v>0</v>
      </c>
      <c r="S173" s="66">
        <v>0</v>
      </c>
      <c r="T173" s="66">
        <v>0.2</v>
      </c>
      <c r="U173" s="66">
        <v>0.49</v>
      </c>
      <c r="V173" s="66">
        <v>119.56</v>
      </c>
      <c r="W173" s="66">
        <v>48.02</v>
      </c>
      <c r="X173" s="66">
        <v>6.86</v>
      </c>
      <c r="Y173" s="66">
        <v>9.2100000000000009</v>
      </c>
      <c r="Z173" s="66">
        <v>30.97</v>
      </c>
      <c r="AA173" s="66">
        <v>0.76</v>
      </c>
      <c r="AB173" s="66">
        <v>0</v>
      </c>
      <c r="AC173" s="66">
        <v>0.98</v>
      </c>
      <c r="AD173" s="66">
        <v>0.2</v>
      </c>
      <c r="AE173" s="66">
        <v>0.28000000000000003</v>
      </c>
      <c r="AF173" s="66">
        <v>0.04</v>
      </c>
      <c r="AG173" s="66">
        <v>0.02</v>
      </c>
      <c r="AH173" s="66">
        <v>0.14000000000000001</v>
      </c>
      <c r="AI173" s="66">
        <v>0.4</v>
      </c>
      <c r="AJ173" s="66">
        <v>0</v>
      </c>
    </row>
    <row r="174" spans="1:36" s="60" customFormat="1" ht="15" x14ac:dyDescent="0.25">
      <c r="A174" s="71"/>
      <c r="B174" s="73" t="s">
        <v>52</v>
      </c>
      <c r="C174" s="72"/>
      <c r="D174" s="71">
        <v>388.79</v>
      </c>
      <c r="E174" s="72">
        <v>19.09</v>
      </c>
      <c r="F174" s="72">
        <v>9.27</v>
      </c>
      <c r="G174" s="72">
        <v>19.45</v>
      </c>
      <c r="H174" s="72">
        <v>4.93</v>
      </c>
      <c r="I174" s="72">
        <v>78.42</v>
      </c>
      <c r="J174" s="72">
        <v>579.72</v>
      </c>
      <c r="K174" s="71">
        <v>12</v>
      </c>
      <c r="L174" s="71">
        <v>0.2</v>
      </c>
      <c r="M174" s="71">
        <v>4.6900000000000004</v>
      </c>
      <c r="N174" s="71">
        <v>0</v>
      </c>
      <c r="O174" s="71">
        <v>30.51</v>
      </c>
      <c r="P174" s="71">
        <v>47.91</v>
      </c>
      <c r="Q174" s="71">
        <v>6.6</v>
      </c>
      <c r="R174" s="71">
        <v>0</v>
      </c>
      <c r="S174" s="71">
        <v>0</v>
      </c>
      <c r="T174" s="71">
        <v>0.91</v>
      </c>
      <c r="U174" s="71">
        <v>5.13</v>
      </c>
      <c r="V174" s="71">
        <v>571.95000000000005</v>
      </c>
      <c r="W174" s="71">
        <v>557.05999999999995</v>
      </c>
      <c r="X174" s="71">
        <v>371.6</v>
      </c>
      <c r="Y174" s="71">
        <v>120.81</v>
      </c>
      <c r="Z174" s="71">
        <v>448.68</v>
      </c>
      <c r="AA174" s="71">
        <v>4.0199999999999996</v>
      </c>
      <c r="AB174" s="71">
        <v>81.11</v>
      </c>
      <c r="AC174" s="71">
        <v>75.94</v>
      </c>
      <c r="AD174" s="71">
        <v>150.25</v>
      </c>
      <c r="AE174" s="71">
        <v>1.98</v>
      </c>
      <c r="AF174" s="71">
        <v>0.3</v>
      </c>
      <c r="AG174" s="71">
        <v>0.36</v>
      </c>
      <c r="AH174" s="71">
        <v>1.19</v>
      </c>
      <c r="AI174" s="71">
        <v>6.46</v>
      </c>
      <c r="AJ174" s="71">
        <v>1.0900000000000001</v>
      </c>
    </row>
    <row r="175" spans="1:36" s="60" customFormat="1" ht="15" x14ac:dyDescent="0.25">
      <c r="A175" s="66"/>
      <c r="B175" s="74" t="s">
        <v>59</v>
      </c>
      <c r="C175" s="70"/>
      <c r="D175" s="66"/>
      <c r="E175" s="70"/>
      <c r="F175" s="70"/>
      <c r="G175" s="70"/>
      <c r="H175" s="70"/>
      <c r="I175" s="70"/>
      <c r="J175" s="70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</row>
    <row r="176" spans="1:36" s="60" customFormat="1" ht="30" x14ac:dyDescent="0.25">
      <c r="A176" s="66" t="s">
        <v>109</v>
      </c>
      <c r="B176" s="67" t="s">
        <v>73</v>
      </c>
      <c r="C176" s="70" t="s">
        <v>147</v>
      </c>
      <c r="D176" s="66">
        <v>257.04000000000002</v>
      </c>
      <c r="E176" s="70">
        <v>21.83</v>
      </c>
      <c r="F176" s="70">
        <v>22.61</v>
      </c>
      <c r="G176" s="70">
        <v>26.85</v>
      </c>
      <c r="H176" s="70">
        <v>4.25</v>
      </c>
      <c r="I176" s="70">
        <v>2.93</v>
      </c>
      <c r="J176" s="70">
        <v>342.35849099999996</v>
      </c>
      <c r="K176" s="66">
        <v>1.72</v>
      </c>
      <c r="L176" s="66">
        <v>2.73</v>
      </c>
      <c r="M176" s="66">
        <v>1.72</v>
      </c>
      <c r="N176" s="66">
        <v>0</v>
      </c>
      <c r="O176" s="66">
        <v>2.88</v>
      </c>
      <c r="P176" s="66">
        <v>0.04</v>
      </c>
      <c r="Q176" s="66">
        <v>0.75</v>
      </c>
      <c r="R176" s="66">
        <v>0</v>
      </c>
      <c r="S176" s="66">
        <v>0</v>
      </c>
      <c r="T176" s="66">
        <v>0.27</v>
      </c>
      <c r="U176" s="66">
        <v>4.13</v>
      </c>
      <c r="V176" s="66">
        <v>0</v>
      </c>
      <c r="W176" s="66">
        <v>158.66</v>
      </c>
      <c r="X176" s="66">
        <v>689.57</v>
      </c>
      <c r="Y176" s="66">
        <v>31.93</v>
      </c>
      <c r="Z176" s="66">
        <v>414.41</v>
      </c>
      <c r="AA176" s="66">
        <v>0.43</v>
      </c>
      <c r="AB176" s="66">
        <v>557.54999999999995</v>
      </c>
      <c r="AC176" s="66">
        <v>182.6</v>
      </c>
      <c r="AD176" s="66">
        <v>218.35</v>
      </c>
      <c r="AE176" s="66">
        <v>2.21</v>
      </c>
      <c r="AF176" s="66">
        <v>0.04</v>
      </c>
      <c r="AG176" s="66">
        <v>0.19</v>
      </c>
      <c r="AH176" s="66">
        <v>0.21</v>
      </c>
      <c r="AI176" s="66">
        <v>0.32</v>
      </c>
      <c r="AJ176" s="66">
        <v>4.3099999999999996</v>
      </c>
    </row>
    <row r="177" spans="1:36" s="60" customFormat="1" ht="30" x14ac:dyDescent="0.25">
      <c r="A177" s="66" t="s">
        <v>111</v>
      </c>
      <c r="B177" s="67" t="s">
        <v>154</v>
      </c>
      <c r="C177" s="70" t="s">
        <v>155</v>
      </c>
      <c r="D177" s="66">
        <v>93.58</v>
      </c>
      <c r="E177" s="70">
        <v>22.16</v>
      </c>
      <c r="F177" s="70">
        <v>22.07</v>
      </c>
      <c r="G177" s="70">
        <v>11.87</v>
      </c>
      <c r="H177" s="70">
        <v>0.01</v>
      </c>
      <c r="I177" s="70">
        <v>0.7</v>
      </c>
      <c r="J177" s="70">
        <v>198.70068749999996</v>
      </c>
      <c r="K177" s="66">
        <v>4.83</v>
      </c>
      <c r="L177" s="66">
        <v>0.16</v>
      </c>
      <c r="M177" s="66">
        <v>4.83</v>
      </c>
      <c r="N177" s="66">
        <v>0</v>
      </c>
      <c r="O177" s="66">
        <v>0.69</v>
      </c>
      <c r="P177" s="66">
        <v>0.01</v>
      </c>
      <c r="Q177" s="66">
        <v>0.24</v>
      </c>
      <c r="R177" s="66">
        <v>0</v>
      </c>
      <c r="S177" s="66">
        <v>0</v>
      </c>
      <c r="T177" s="66">
        <v>0.02</v>
      </c>
      <c r="U177" s="66">
        <v>3.49</v>
      </c>
      <c r="V177" s="66">
        <v>0</v>
      </c>
      <c r="W177" s="66">
        <v>207.56</v>
      </c>
      <c r="X177" s="66">
        <v>22.41</v>
      </c>
      <c r="Y177" s="66">
        <v>14.95</v>
      </c>
      <c r="Z177" s="66">
        <v>147.71</v>
      </c>
      <c r="AA177" s="66">
        <v>0.64</v>
      </c>
      <c r="AB177" s="66">
        <v>48.46</v>
      </c>
      <c r="AC177" s="66">
        <v>24.94</v>
      </c>
      <c r="AD177" s="66">
        <v>78.72</v>
      </c>
      <c r="AE177" s="66">
        <v>1.87</v>
      </c>
      <c r="AF177" s="66">
        <v>0.13</v>
      </c>
      <c r="AG177" s="66">
        <v>0.12</v>
      </c>
      <c r="AH177" s="66">
        <v>3.77</v>
      </c>
      <c r="AI177" s="66">
        <v>9.73</v>
      </c>
      <c r="AJ177" s="66">
        <v>0.19</v>
      </c>
    </row>
    <row r="178" spans="1:36" s="60" customFormat="1" ht="15" x14ac:dyDescent="0.25">
      <c r="A178" s="66" t="s">
        <v>110</v>
      </c>
      <c r="B178" s="67" t="s">
        <v>107</v>
      </c>
      <c r="C178" s="70" t="s">
        <v>150</v>
      </c>
      <c r="D178" s="66">
        <v>188.9</v>
      </c>
      <c r="E178" s="70">
        <v>12.33</v>
      </c>
      <c r="F178" s="70">
        <v>10.73</v>
      </c>
      <c r="G178" s="70">
        <v>17.68</v>
      </c>
      <c r="H178" s="70">
        <v>8.4499999999999993</v>
      </c>
      <c r="I178" s="70">
        <v>10.99</v>
      </c>
      <c r="J178" s="70">
        <v>256.90792662000001</v>
      </c>
      <c r="K178" s="66">
        <v>1.04</v>
      </c>
      <c r="L178" s="66">
        <v>5.38</v>
      </c>
      <c r="M178" s="66">
        <v>1.04</v>
      </c>
      <c r="N178" s="66">
        <v>0</v>
      </c>
      <c r="O178" s="66">
        <v>8.5399999999999991</v>
      </c>
      <c r="P178" s="66">
        <v>2.4500000000000002</v>
      </c>
      <c r="Q178" s="66">
        <v>2.58</v>
      </c>
      <c r="R178" s="66">
        <v>0</v>
      </c>
      <c r="S178" s="66">
        <v>0</v>
      </c>
      <c r="T178" s="66">
        <v>0.26</v>
      </c>
      <c r="U178" s="66">
        <v>2.54</v>
      </c>
      <c r="V178" s="66">
        <v>0</v>
      </c>
      <c r="W178" s="66">
        <v>283.88</v>
      </c>
      <c r="X178" s="66">
        <v>354.68</v>
      </c>
      <c r="Y178" s="66">
        <v>35.99</v>
      </c>
      <c r="Z178" s="66">
        <v>241.62</v>
      </c>
      <c r="AA178" s="66">
        <v>0.92</v>
      </c>
      <c r="AB178" s="66">
        <v>263.3</v>
      </c>
      <c r="AC178" s="66">
        <v>165.66</v>
      </c>
      <c r="AD178" s="66">
        <v>113.85</v>
      </c>
      <c r="AE178" s="66">
        <v>3.98</v>
      </c>
      <c r="AF178" s="66">
        <v>0.08</v>
      </c>
      <c r="AG178" s="66">
        <v>0.13</v>
      </c>
      <c r="AH178" s="66">
        <v>0.61</v>
      </c>
      <c r="AI178" s="66">
        <v>1.1299999999999999</v>
      </c>
      <c r="AJ178" s="66">
        <v>10.53</v>
      </c>
    </row>
    <row r="179" spans="1:36" s="60" customFormat="1" ht="30" x14ac:dyDescent="0.25">
      <c r="A179" s="66" t="s">
        <v>78</v>
      </c>
      <c r="B179" s="67" t="s">
        <v>108</v>
      </c>
      <c r="C179" s="70" t="s">
        <v>144</v>
      </c>
      <c r="D179" s="66">
        <v>215.97</v>
      </c>
      <c r="E179" s="70">
        <v>0.3</v>
      </c>
      <c r="F179" s="70">
        <v>0</v>
      </c>
      <c r="G179" s="70">
        <v>1.56</v>
      </c>
      <c r="H179" s="70">
        <v>0</v>
      </c>
      <c r="I179" s="70">
        <v>18.82</v>
      </c>
      <c r="J179" s="70">
        <v>88.693315999999996</v>
      </c>
      <c r="K179" s="66">
        <v>0</v>
      </c>
      <c r="L179" s="66">
        <v>0</v>
      </c>
      <c r="M179" s="66">
        <v>0</v>
      </c>
      <c r="N179" s="66">
        <v>0</v>
      </c>
      <c r="O179" s="66">
        <v>18.82</v>
      </c>
      <c r="P179" s="66">
        <v>0</v>
      </c>
      <c r="Q179" s="66">
        <v>0.96</v>
      </c>
      <c r="R179" s="66">
        <v>0</v>
      </c>
      <c r="S179" s="66">
        <v>0</v>
      </c>
      <c r="T179" s="66">
        <v>0</v>
      </c>
      <c r="U179" s="66">
        <v>0.2</v>
      </c>
      <c r="V179" s="66">
        <v>1.2</v>
      </c>
      <c r="W179" s="66">
        <v>86.42</v>
      </c>
      <c r="X179" s="66">
        <v>2.46</v>
      </c>
      <c r="Y179" s="66">
        <v>5.92</v>
      </c>
      <c r="Z179" s="66">
        <v>6.79</v>
      </c>
      <c r="AA179" s="66">
        <v>0.14000000000000001</v>
      </c>
      <c r="AB179" s="66">
        <v>73.44</v>
      </c>
      <c r="AC179" s="66">
        <v>0</v>
      </c>
      <c r="AD179" s="66">
        <v>6.2</v>
      </c>
      <c r="AE179" s="66">
        <v>0</v>
      </c>
      <c r="AF179" s="66">
        <v>0.02</v>
      </c>
      <c r="AG179" s="66">
        <v>0.02</v>
      </c>
      <c r="AH179" s="66">
        <v>0</v>
      </c>
      <c r="AI179" s="66">
        <v>0.38</v>
      </c>
      <c r="AJ179" s="66">
        <v>0.63</v>
      </c>
    </row>
    <row r="180" spans="1:36" s="60" customFormat="1" ht="30" x14ac:dyDescent="0.25">
      <c r="A180" s="66" t="s">
        <v>145</v>
      </c>
      <c r="B180" s="67" t="s">
        <v>55</v>
      </c>
      <c r="C180" s="70" t="s">
        <v>151</v>
      </c>
      <c r="D180" s="66">
        <v>19.55</v>
      </c>
      <c r="E180" s="70">
        <v>3.72</v>
      </c>
      <c r="F180" s="70">
        <v>0</v>
      </c>
      <c r="G180" s="70">
        <v>0.44</v>
      </c>
      <c r="H180" s="70">
        <v>0.44</v>
      </c>
      <c r="I180" s="70">
        <v>22.88</v>
      </c>
      <c r="J180" s="70">
        <v>112.7196</v>
      </c>
      <c r="K180" s="66">
        <v>0</v>
      </c>
      <c r="L180" s="66">
        <v>0</v>
      </c>
      <c r="M180" s="66">
        <v>0</v>
      </c>
      <c r="N180" s="66">
        <v>0</v>
      </c>
      <c r="O180" s="66">
        <v>0.54</v>
      </c>
      <c r="P180" s="66">
        <v>22.34</v>
      </c>
      <c r="Q180" s="66">
        <v>0.1</v>
      </c>
      <c r="R180" s="66">
        <v>0</v>
      </c>
      <c r="S180" s="66">
        <v>0</v>
      </c>
      <c r="T180" s="66">
        <v>0</v>
      </c>
      <c r="U180" s="66">
        <v>0.88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</row>
    <row r="181" spans="1:36" s="60" customFormat="1" ht="15" x14ac:dyDescent="0.25">
      <c r="A181" s="66" t="s">
        <v>145</v>
      </c>
      <c r="B181" s="67" t="s">
        <v>51</v>
      </c>
      <c r="C181" s="70" t="s">
        <v>152</v>
      </c>
      <c r="D181" s="66">
        <v>13.16</v>
      </c>
      <c r="E181" s="70">
        <v>1.81</v>
      </c>
      <c r="F181" s="70">
        <v>0</v>
      </c>
      <c r="G181" s="70">
        <v>0.33</v>
      </c>
      <c r="H181" s="70">
        <v>0.33</v>
      </c>
      <c r="I181" s="70">
        <v>9.16</v>
      </c>
      <c r="J181" s="70">
        <v>53.063471999999997</v>
      </c>
      <c r="K181" s="66">
        <v>0.06</v>
      </c>
      <c r="L181" s="66">
        <v>0</v>
      </c>
      <c r="M181" s="66">
        <v>0</v>
      </c>
      <c r="N181" s="66">
        <v>0</v>
      </c>
      <c r="O181" s="66">
        <v>0.33</v>
      </c>
      <c r="P181" s="66">
        <v>8.84</v>
      </c>
      <c r="Q181" s="66">
        <v>2.2799999999999998</v>
      </c>
      <c r="R181" s="66">
        <v>0</v>
      </c>
      <c r="S181" s="66">
        <v>0</v>
      </c>
      <c r="T181" s="66">
        <v>0.27</v>
      </c>
      <c r="U181" s="66">
        <v>0.69</v>
      </c>
      <c r="V181" s="66">
        <v>167.38</v>
      </c>
      <c r="W181" s="66">
        <v>67.23</v>
      </c>
      <c r="X181" s="66">
        <v>9.6</v>
      </c>
      <c r="Y181" s="66">
        <v>12.9</v>
      </c>
      <c r="Z181" s="66">
        <v>43.36</v>
      </c>
      <c r="AA181" s="66">
        <v>1.07</v>
      </c>
      <c r="AB181" s="66">
        <v>0</v>
      </c>
      <c r="AC181" s="66">
        <v>1.37</v>
      </c>
      <c r="AD181" s="66">
        <v>0.28000000000000003</v>
      </c>
      <c r="AE181" s="66">
        <v>0.39</v>
      </c>
      <c r="AF181" s="66">
        <v>0.05</v>
      </c>
      <c r="AG181" s="66">
        <v>0.02</v>
      </c>
      <c r="AH181" s="66">
        <v>0.19</v>
      </c>
      <c r="AI181" s="66">
        <v>0.56000000000000005</v>
      </c>
      <c r="AJ181" s="66">
        <v>0</v>
      </c>
    </row>
    <row r="182" spans="1:36" s="60" customFormat="1" ht="15" x14ac:dyDescent="0.25">
      <c r="A182" s="71"/>
      <c r="B182" s="71" t="s">
        <v>52</v>
      </c>
      <c r="C182" s="72"/>
      <c r="D182" s="71">
        <v>788.2</v>
      </c>
      <c r="E182" s="72">
        <v>62.17</v>
      </c>
      <c r="F182" s="72">
        <v>55.4</v>
      </c>
      <c r="G182" s="72">
        <v>58.73</v>
      </c>
      <c r="H182" s="72">
        <v>13.49</v>
      </c>
      <c r="I182" s="72">
        <v>65.48</v>
      </c>
      <c r="J182" s="72">
        <v>1052.44</v>
      </c>
      <c r="K182" s="71">
        <v>7.64</v>
      </c>
      <c r="L182" s="71">
        <v>8.2799999999999994</v>
      </c>
      <c r="M182" s="71">
        <v>7.59</v>
      </c>
      <c r="N182" s="71">
        <v>0</v>
      </c>
      <c r="O182" s="71">
        <v>31.8</v>
      </c>
      <c r="P182" s="71">
        <v>33.68</v>
      </c>
      <c r="Q182" s="71">
        <v>6.9</v>
      </c>
      <c r="R182" s="71">
        <v>0</v>
      </c>
      <c r="S182" s="71">
        <v>0</v>
      </c>
      <c r="T182" s="71">
        <v>0.82</v>
      </c>
      <c r="U182" s="71">
        <v>11.93</v>
      </c>
      <c r="V182" s="71">
        <v>168.58</v>
      </c>
      <c r="W182" s="71">
        <v>803.75</v>
      </c>
      <c r="X182" s="71">
        <v>1078.72</v>
      </c>
      <c r="Y182" s="71">
        <v>101.69</v>
      </c>
      <c r="Z182" s="71">
        <v>853.88</v>
      </c>
      <c r="AA182" s="71">
        <v>3.21</v>
      </c>
      <c r="AB182" s="71">
        <v>942.75</v>
      </c>
      <c r="AC182" s="71">
        <v>374.57</v>
      </c>
      <c r="AD182" s="71">
        <v>417.4</v>
      </c>
      <c r="AE182" s="71">
        <v>8.4499999999999993</v>
      </c>
      <c r="AF182" s="71">
        <v>0.32</v>
      </c>
      <c r="AG182" s="71">
        <v>0.47</v>
      </c>
      <c r="AH182" s="71">
        <v>4.78</v>
      </c>
      <c r="AI182" s="71">
        <v>12.12</v>
      </c>
      <c r="AJ182" s="71">
        <v>15.66</v>
      </c>
    </row>
    <row r="183" spans="1:36" s="60" customFormat="1" ht="15" x14ac:dyDescent="0.25">
      <c r="A183" s="71"/>
      <c r="B183" s="71" t="s">
        <v>56</v>
      </c>
      <c r="C183" s="72"/>
      <c r="D183" s="71">
        <v>1176.99</v>
      </c>
      <c r="E183" s="72">
        <v>81.25</v>
      </c>
      <c r="F183" s="72">
        <v>64.680000000000007</v>
      </c>
      <c r="G183" s="72">
        <v>78.19</v>
      </c>
      <c r="H183" s="72">
        <v>18.420000000000002</v>
      </c>
      <c r="I183" s="72">
        <v>143.9</v>
      </c>
      <c r="J183" s="72">
        <v>1632.17</v>
      </c>
      <c r="K183" s="71">
        <v>19.649999999999999</v>
      </c>
      <c r="L183" s="71">
        <v>8.48</v>
      </c>
      <c r="M183" s="71">
        <v>12.28</v>
      </c>
      <c r="N183" s="71">
        <v>0</v>
      </c>
      <c r="O183" s="71">
        <v>62.31</v>
      </c>
      <c r="P183" s="71">
        <v>81.58</v>
      </c>
      <c r="Q183" s="71">
        <v>13.5</v>
      </c>
      <c r="R183" s="71">
        <v>0</v>
      </c>
      <c r="S183" s="71">
        <v>0</v>
      </c>
      <c r="T183" s="71">
        <v>1.72</v>
      </c>
      <c r="U183" s="71">
        <v>17.05</v>
      </c>
      <c r="V183" s="71">
        <v>740.53</v>
      </c>
      <c r="W183" s="71">
        <v>1360.81</v>
      </c>
      <c r="X183" s="71">
        <v>1450.33</v>
      </c>
      <c r="Y183" s="71">
        <v>222.49</v>
      </c>
      <c r="Z183" s="71">
        <v>1302.56</v>
      </c>
      <c r="AA183" s="71">
        <v>7.23</v>
      </c>
      <c r="AB183" s="71">
        <v>1023.86</v>
      </c>
      <c r="AC183" s="71">
        <v>450.51</v>
      </c>
      <c r="AD183" s="71">
        <v>567.65</v>
      </c>
      <c r="AE183" s="71">
        <v>10.43</v>
      </c>
      <c r="AF183" s="71">
        <v>0.62</v>
      </c>
      <c r="AG183" s="71">
        <v>0.84</v>
      </c>
      <c r="AH183" s="71">
        <v>5.98</v>
      </c>
      <c r="AI183" s="71">
        <v>18.579999999999998</v>
      </c>
      <c r="AJ183" s="71">
        <v>16.75</v>
      </c>
    </row>
    <row r="184" spans="1:36" s="60" customFormat="1" ht="17.25" customHeight="1" x14ac:dyDescent="0.45"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36" s="60" customFormat="1" ht="22.5" hidden="1" x14ac:dyDescent="0.45">
      <c r="B185" s="61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36" s="60" customFormat="1" ht="22.5" hidden="1" x14ac:dyDescent="0.45">
      <c r="B186" s="61"/>
      <c r="C186" s="61"/>
      <c r="D186" s="61"/>
      <c r="E186" s="61"/>
      <c r="F186" s="61"/>
      <c r="G186" s="61"/>
      <c r="H186" s="61"/>
      <c r="I186" s="61"/>
      <c r="J186" s="61"/>
      <c r="K186" s="61"/>
    </row>
    <row r="187" spans="1:36" s="60" customFormat="1" ht="22.5" hidden="1" x14ac:dyDescent="0.45">
      <c r="B187" s="61"/>
      <c r="C187" s="61"/>
      <c r="D187" s="61"/>
      <c r="E187" s="61"/>
      <c r="F187" s="61"/>
      <c r="G187" s="61"/>
      <c r="H187" s="61"/>
      <c r="I187" s="61"/>
      <c r="J187" s="61"/>
      <c r="K187" s="61"/>
    </row>
    <row r="188" spans="1:36" s="60" customFormat="1" ht="22.5" hidden="1" x14ac:dyDescent="0.45">
      <c r="B188" s="61"/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1:36" s="60" customFormat="1" ht="22.5" hidden="1" x14ac:dyDescent="0.45">
      <c r="B189" s="61"/>
      <c r="C189" s="61"/>
      <c r="D189" s="61"/>
      <c r="E189" s="61"/>
      <c r="F189" s="61"/>
      <c r="G189" s="61"/>
      <c r="H189" s="61"/>
      <c r="I189" s="61"/>
      <c r="J189" s="61"/>
      <c r="K189" s="61"/>
    </row>
    <row r="190" spans="1:36" s="60" customFormat="1" ht="22.5" hidden="1" x14ac:dyDescent="0.45">
      <c r="B190" s="61"/>
      <c r="C190" s="61"/>
      <c r="D190" s="61"/>
      <c r="E190" s="61"/>
      <c r="F190" s="61"/>
      <c r="G190" s="61"/>
      <c r="H190" s="61"/>
      <c r="I190" s="61"/>
      <c r="J190" s="61"/>
      <c r="K190" s="61"/>
    </row>
    <row r="191" spans="1:36" s="60" customFormat="1" ht="22.5" hidden="1" x14ac:dyDescent="0.45">
      <c r="B191" s="61"/>
      <c r="C191" s="61"/>
      <c r="D191" s="61"/>
      <c r="E191" s="61"/>
      <c r="F191" s="61"/>
      <c r="G191" s="61"/>
      <c r="H191" s="61"/>
      <c r="I191" s="61"/>
      <c r="J191" s="61"/>
      <c r="K191" s="61"/>
    </row>
    <row r="192" spans="1:36" s="60" customFormat="1" ht="15.75" hidden="1" customHeight="1" x14ac:dyDescent="0.45">
      <c r="B192" s="61"/>
      <c r="C192" s="61"/>
      <c r="D192" s="61"/>
      <c r="E192" s="61"/>
      <c r="F192" s="61"/>
      <c r="G192" s="61"/>
      <c r="H192" s="61"/>
      <c r="I192" s="61"/>
      <c r="J192" s="61"/>
      <c r="K192" s="61"/>
    </row>
    <row r="193" spans="1:36" s="2" customFormat="1" ht="15" hidden="1" x14ac:dyDescent="0.25">
      <c r="A193" s="24"/>
      <c r="B193" s="24"/>
      <c r="C193" s="25"/>
      <c r="D193" s="24"/>
      <c r="E193" s="25"/>
      <c r="F193" s="25"/>
      <c r="G193" s="25"/>
      <c r="H193" s="25"/>
      <c r="I193" s="25"/>
      <c r="J193" s="25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1:36" s="2" customFormat="1" ht="22.5" x14ac:dyDescent="0.45">
      <c r="A194" s="24"/>
      <c r="B194" s="26" t="s">
        <v>141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:36" s="2" customFormat="1" ht="30" x14ac:dyDescent="0.25">
      <c r="A195" s="37" t="s">
        <v>38</v>
      </c>
      <c r="B195" s="27" t="s">
        <v>0</v>
      </c>
      <c r="C195" s="27" t="s">
        <v>6</v>
      </c>
      <c r="D195" s="28" t="s">
        <v>57</v>
      </c>
      <c r="E195" s="40" t="s">
        <v>2</v>
      </c>
      <c r="F195" s="41"/>
      <c r="G195" s="27" t="s">
        <v>9</v>
      </c>
      <c r="H195" s="27"/>
      <c r="I195" s="27" t="s">
        <v>8</v>
      </c>
      <c r="J195" s="29" t="s">
        <v>5</v>
      </c>
      <c r="K195" s="2" t="s">
        <v>10</v>
      </c>
      <c r="L195" s="2" t="s">
        <v>11</v>
      </c>
      <c r="M195" s="2" t="s">
        <v>30</v>
      </c>
      <c r="N195" s="2" t="s">
        <v>12</v>
      </c>
      <c r="O195" s="2" t="s">
        <v>13</v>
      </c>
      <c r="P195" s="2" t="s">
        <v>14</v>
      </c>
      <c r="Q195" s="2" t="s">
        <v>15</v>
      </c>
      <c r="R195" s="2" t="s">
        <v>16</v>
      </c>
      <c r="S195" s="2" t="s">
        <v>17</v>
      </c>
      <c r="T195" s="2" t="s">
        <v>18</v>
      </c>
      <c r="U195" s="2" t="s">
        <v>19</v>
      </c>
      <c r="V195" s="2" t="s">
        <v>20</v>
      </c>
      <c r="W195" s="2" t="s">
        <v>21</v>
      </c>
      <c r="X195" s="10" t="s">
        <v>22</v>
      </c>
      <c r="Y195" s="10" t="s">
        <v>23</v>
      </c>
      <c r="Z195" s="10" t="s">
        <v>24</v>
      </c>
      <c r="AA195" s="10" t="s">
        <v>25</v>
      </c>
      <c r="AB195" s="11" t="s">
        <v>39</v>
      </c>
      <c r="AC195" s="10" t="s">
        <v>26</v>
      </c>
      <c r="AD195" s="10" t="s">
        <v>40</v>
      </c>
      <c r="AE195" s="10" t="s">
        <v>41</v>
      </c>
      <c r="AF195" s="10" t="s">
        <v>42</v>
      </c>
      <c r="AG195" s="10" t="s">
        <v>27</v>
      </c>
      <c r="AH195" s="10" t="s">
        <v>28</v>
      </c>
      <c r="AI195" s="10" t="s">
        <v>29</v>
      </c>
      <c r="AJ195" s="10" t="s">
        <v>43</v>
      </c>
    </row>
    <row r="196" spans="1:36" s="2" customFormat="1" ht="30" customHeight="1" x14ac:dyDescent="0.25">
      <c r="A196" s="38"/>
      <c r="B196" s="28"/>
      <c r="C196" s="27"/>
      <c r="D196" s="39"/>
      <c r="E196" s="22" t="s">
        <v>1</v>
      </c>
      <c r="F196" s="21" t="s">
        <v>3</v>
      </c>
      <c r="G196" s="21" t="s">
        <v>1</v>
      </c>
      <c r="H196" s="21" t="s">
        <v>4</v>
      </c>
      <c r="I196" s="28"/>
      <c r="J196" s="30"/>
      <c r="X196" s="31" t="s">
        <v>44</v>
      </c>
      <c r="Y196" s="32"/>
      <c r="Z196" s="32"/>
      <c r="AA196" s="33"/>
      <c r="AB196" s="34" t="s">
        <v>45</v>
      </c>
      <c r="AC196" s="35"/>
      <c r="AD196" s="35"/>
      <c r="AE196" s="35"/>
      <c r="AF196" s="35"/>
      <c r="AG196" s="35"/>
      <c r="AH196" s="35"/>
      <c r="AI196" s="35"/>
      <c r="AJ196" s="36"/>
    </row>
    <row r="197" spans="1:36" s="2" customFormat="1" ht="15" x14ac:dyDescent="0.25">
      <c r="A197" s="10"/>
      <c r="B197" s="16" t="s">
        <v>48</v>
      </c>
      <c r="C197" s="13"/>
      <c r="D197" s="10"/>
      <c r="E197" s="13"/>
      <c r="F197" s="13"/>
      <c r="G197" s="13"/>
      <c r="H197" s="13"/>
      <c r="I197" s="13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s="2" customFormat="1" ht="30" x14ac:dyDescent="0.25">
      <c r="A198" s="10" t="s">
        <v>135</v>
      </c>
      <c r="B198" s="11" t="s">
        <v>136</v>
      </c>
      <c r="C198" s="13" t="str">
        <f>"130/20"</f>
        <v>130/20</v>
      </c>
      <c r="D198" s="10">
        <v>88.67</v>
      </c>
      <c r="E198" s="13">
        <v>21.14</v>
      </c>
      <c r="F198" s="13">
        <v>19.8</v>
      </c>
      <c r="G198" s="13">
        <v>27.92</v>
      </c>
      <c r="H198" s="13">
        <v>0.14000000000000001</v>
      </c>
      <c r="I198" s="13">
        <v>31.57</v>
      </c>
      <c r="J198" s="13">
        <v>464.1258636</v>
      </c>
      <c r="K198" s="10">
        <v>17.09</v>
      </c>
      <c r="L198" s="10">
        <v>0.11</v>
      </c>
      <c r="M198" s="10">
        <v>0</v>
      </c>
      <c r="N198" s="10">
        <v>0</v>
      </c>
      <c r="O198" s="10">
        <v>23.06</v>
      </c>
      <c r="P198" s="10">
        <v>8.51</v>
      </c>
      <c r="Q198" s="10">
        <v>0.52</v>
      </c>
      <c r="R198" s="10">
        <v>0</v>
      </c>
      <c r="S198" s="10">
        <v>0</v>
      </c>
      <c r="T198" s="10">
        <v>1.57</v>
      </c>
      <c r="U198" s="10">
        <v>1.74</v>
      </c>
      <c r="V198" s="10">
        <v>103.42</v>
      </c>
      <c r="W198" s="10">
        <v>233.92</v>
      </c>
      <c r="X198" s="10">
        <v>247.74</v>
      </c>
      <c r="Y198" s="10">
        <v>38.25</v>
      </c>
      <c r="Z198" s="10">
        <v>326.75</v>
      </c>
      <c r="AA198" s="10">
        <v>0.98</v>
      </c>
      <c r="AB198" s="10">
        <v>166.86</v>
      </c>
      <c r="AC198" s="10">
        <v>97.8</v>
      </c>
      <c r="AD198" s="10">
        <v>186.89</v>
      </c>
      <c r="AE198" s="10">
        <v>0.7</v>
      </c>
      <c r="AF198" s="10">
        <v>0.1</v>
      </c>
      <c r="AG198" s="10">
        <v>0.46</v>
      </c>
      <c r="AH198" s="10">
        <v>0.6</v>
      </c>
      <c r="AI198" s="10">
        <v>5.58</v>
      </c>
      <c r="AJ198" s="10">
        <v>0.8</v>
      </c>
    </row>
    <row r="199" spans="1:36" s="2" customFormat="1" ht="15" x14ac:dyDescent="0.25">
      <c r="A199" s="10" t="s">
        <v>137</v>
      </c>
      <c r="B199" s="11" t="s">
        <v>60</v>
      </c>
      <c r="C199" s="13" t="str">
        <f>"200"</f>
        <v>200</v>
      </c>
      <c r="D199" s="10">
        <v>200.3</v>
      </c>
      <c r="E199" s="13">
        <v>1.55</v>
      </c>
      <c r="F199" s="13">
        <v>1.45</v>
      </c>
      <c r="G199" s="13">
        <v>1.45</v>
      </c>
      <c r="H199" s="13">
        <v>0.05</v>
      </c>
      <c r="I199" s="13">
        <v>15.8</v>
      </c>
      <c r="J199" s="13">
        <v>79.660999999999987</v>
      </c>
      <c r="K199" s="10">
        <v>1</v>
      </c>
      <c r="L199" s="10">
        <v>0</v>
      </c>
      <c r="M199" s="10">
        <v>0</v>
      </c>
      <c r="N199" s="10">
        <v>0</v>
      </c>
      <c r="O199" s="10">
        <v>15.8</v>
      </c>
      <c r="P199" s="10">
        <v>0</v>
      </c>
      <c r="Q199" s="10">
        <v>0.1</v>
      </c>
      <c r="R199" s="10">
        <v>0</v>
      </c>
      <c r="S199" s="10">
        <v>0</v>
      </c>
      <c r="T199" s="10">
        <v>0.05</v>
      </c>
      <c r="U199" s="10">
        <v>0.42</v>
      </c>
      <c r="V199" s="10">
        <v>25.15</v>
      </c>
      <c r="W199" s="10">
        <v>64.64</v>
      </c>
      <c r="X199" s="10">
        <v>53.2</v>
      </c>
      <c r="Y199" s="10">
        <v>6.09</v>
      </c>
      <c r="Z199" s="10">
        <v>39.15</v>
      </c>
      <c r="AA199" s="10">
        <v>0.08</v>
      </c>
      <c r="AB199" s="10">
        <v>6</v>
      </c>
      <c r="AC199" s="10">
        <v>4</v>
      </c>
      <c r="AD199" s="10">
        <v>11</v>
      </c>
      <c r="AE199" s="10">
        <v>0</v>
      </c>
      <c r="AF199" s="10">
        <v>0.01</v>
      </c>
      <c r="AG199" s="10">
        <v>0.06</v>
      </c>
      <c r="AH199" s="10">
        <v>0.04</v>
      </c>
      <c r="AI199" s="10">
        <v>0.4</v>
      </c>
      <c r="AJ199" s="10">
        <v>0.26</v>
      </c>
    </row>
    <row r="200" spans="1:36" s="2" customFormat="1" ht="30" x14ac:dyDescent="0.25">
      <c r="A200" s="10" t="str">
        <f>""</f>
        <v/>
      </c>
      <c r="B200" s="11" t="s">
        <v>55</v>
      </c>
      <c r="C200" s="13" t="str">
        <f>"40"</f>
        <v>40</v>
      </c>
      <c r="D200" s="10">
        <v>15.64</v>
      </c>
      <c r="E200" s="13">
        <v>2.98</v>
      </c>
      <c r="F200" s="13">
        <v>0</v>
      </c>
      <c r="G200" s="13">
        <v>0.35</v>
      </c>
      <c r="H200" s="13">
        <v>0.35</v>
      </c>
      <c r="I200" s="13">
        <v>18.309999999999999</v>
      </c>
      <c r="J200" s="13">
        <v>90.175680000000014</v>
      </c>
      <c r="K200" s="10">
        <v>0</v>
      </c>
      <c r="L200" s="10">
        <v>0</v>
      </c>
      <c r="M200" s="10">
        <v>0</v>
      </c>
      <c r="N200" s="10">
        <v>0</v>
      </c>
      <c r="O200" s="10">
        <v>0.43</v>
      </c>
      <c r="P200" s="10">
        <v>17.88</v>
      </c>
      <c r="Q200" s="10">
        <v>0.08</v>
      </c>
      <c r="R200" s="10">
        <v>0</v>
      </c>
      <c r="S200" s="10">
        <v>0</v>
      </c>
      <c r="T200" s="10">
        <v>0</v>
      </c>
      <c r="U200" s="10">
        <v>0.71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</row>
    <row r="201" spans="1:36" s="2" customFormat="1" ht="15" x14ac:dyDescent="0.25">
      <c r="A201" s="10" t="str">
        <f>""</f>
        <v/>
      </c>
      <c r="B201" s="11" t="s">
        <v>51</v>
      </c>
      <c r="C201" s="13" t="str">
        <f>"20"</f>
        <v>20</v>
      </c>
      <c r="D201" s="10">
        <v>9.4</v>
      </c>
      <c r="E201" s="13">
        <v>1.29</v>
      </c>
      <c r="F201" s="13">
        <v>0</v>
      </c>
      <c r="G201" s="13">
        <v>0.24</v>
      </c>
      <c r="H201" s="13">
        <v>0.24</v>
      </c>
      <c r="I201" s="13">
        <v>6.55</v>
      </c>
      <c r="J201" s="13">
        <v>37.902480000000004</v>
      </c>
      <c r="K201" s="10">
        <v>0.04</v>
      </c>
      <c r="L201" s="10">
        <v>0</v>
      </c>
      <c r="M201" s="10">
        <v>0</v>
      </c>
      <c r="N201" s="10">
        <v>0</v>
      </c>
      <c r="O201" s="10">
        <v>0.24</v>
      </c>
      <c r="P201" s="10">
        <v>6.31</v>
      </c>
      <c r="Q201" s="10">
        <v>1.63</v>
      </c>
      <c r="R201" s="10">
        <v>0</v>
      </c>
      <c r="S201" s="10">
        <v>0</v>
      </c>
      <c r="T201" s="10">
        <v>0.2</v>
      </c>
      <c r="U201" s="10">
        <v>0.49</v>
      </c>
      <c r="V201" s="10">
        <v>119.56</v>
      </c>
      <c r="W201" s="10">
        <v>48.02</v>
      </c>
      <c r="X201" s="10">
        <v>6.86</v>
      </c>
      <c r="Y201" s="10">
        <v>9.2100000000000009</v>
      </c>
      <c r="Z201" s="10">
        <v>30.97</v>
      </c>
      <c r="AA201" s="10">
        <v>0.76</v>
      </c>
      <c r="AB201" s="10">
        <v>0</v>
      </c>
      <c r="AC201" s="10">
        <v>0.98</v>
      </c>
      <c r="AD201" s="10">
        <v>0.2</v>
      </c>
      <c r="AE201" s="10">
        <v>0.28000000000000003</v>
      </c>
      <c r="AF201" s="10">
        <v>0.04</v>
      </c>
      <c r="AG201" s="10">
        <v>0.02</v>
      </c>
      <c r="AH201" s="10">
        <v>0.14000000000000001</v>
      </c>
      <c r="AI201" s="10">
        <v>0.4</v>
      </c>
      <c r="AJ201" s="10">
        <v>0</v>
      </c>
    </row>
    <row r="202" spans="1:36" s="2" customFormat="1" ht="15" x14ac:dyDescent="0.25">
      <c r="A202" s="14"/>
      <c r="B202" s="17" t="s">
        <v>52</v>
      </c>
      <c r="C202" s="15"/>
      <c r="D202" s="14">
        <v>314.01</v>
      </c>
      <c r="E202" s="15">
        <v>26.97</v>
      </c>
      <c r="F202" s="15">
        <v>21.25</v>
      </c>
      <c r="G202" s="15">
        <v>29.96</v>
      </c>
      <c r="H202" s="15">
        <v>0.78</v>
      </c>
      <c r="I202" s="15">
        <v>72.22</v>
      </c>
      <c r="J202" s="15">
        <v>671.87</v>
      </c>
      <c r="K202" s="14">
        <v>18.13</v>
      </c>
      <c r="L202" s="14">
        <v>0.11</v>
      </c>
      <c r="M202" s="14">
        <v>0</v>
      </c>
      <c r="N202" s="14">
        <v>0</v>
      </c>
      <c r="O202" s="14">
        <v>39.520000000000003</v>
      </c>
      <c r="P202" s="14">
        <v>32.700000000000003</v>
      </c>
      <c r="Q202" s="14">
        <v>2.3199999999999998</v>
      </c>
      <c r="R202" s="14">
        <v>0</v>
      </c>
      <c r="S202" s="14">
        <v>0</v>
      </c>
      <c r="T202" s="14">
        <v>1.81</v>
      </c>
      <c r="U202" s="14">
        <v>3.36</v>
      </c>
      <c r="V202" s="14">
        <v>248.13</v>
      </c>
      <c r="W202" s="14">
        <v>346.58</v>
      </c>
      <c r="X202" s="14">
        <v>307.8</v>
      </c>
      <c r="Y202" s="14">
        <v>53.55</v>
      </c>
      <c r="Z202" s="14">
        <v>396.87</v>
      </c>
      <c r="AA202" s="14">
        <v>1.83</v>
      </c>
      <c r="AB202" s="14">
        <v>172.86</v>
      </c>
      <c r="AC202" s="14">
        <v>102.78</v>
      </c>
      <c r="AD202" s="14">
        <v>198.09</v>
      </c>
      <c r="AE202" s="14">
        <v>0.98</v>
      </c>
      <c r="AF202" s="14">
        <v>0.15</v>
      </c>
      <c r="AG202" s="14">
        <v>0.54</v>
      </c>
      <c r="AH202" s="14">
        <v>0.78</v>
      </c>
      <c r="AI202" s="14">
        <v>6.38</v>
      </c>
      <c r="AJ202" s="14">
        <v>1.06</v>
      </c>
    </row>
    <row r="203" spans="1:36" s="2" customFormat="1" ht="15" x14ac:dyDescent="0.25">
      <c r="A203" s="10"/>
      <c r="B203" s="18" t="s">
        <v>59</v>
      </c>
      <c r="C203" s="13"/>
      <c r="D203" s="10"/>
      <c r="E203" s="13"/>
      <c r="F203" s="13"/>
      <c r="G203" s="13"/>
      <c r="H203" s="13"/>
      <c r="I203" s="13"/>
      <c r="J203" s="1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s="2" customFormat="1" ht="30" x14ac:dyDescent="0.25">
      <c r="A204" s="10" t="s">
        <v>138</v>
      </c>
      <c r="B204" s="11" t="s">
        <v>92</v>
      </c>
      <c r="C204" s="13" t="str">
        <f>"250/10"</f>
        <v>250/10</v>
      </c>
      <c r="D204" s="10">
        <v>296.44</v>
      </c>
      <c r="E204" s="13">
        <v>1.95</v>
      </c>
      <c r="F204" s="13">
        <v>0.28000000000000003</v>
      </c>
      <c r="G204" s="13">
        <v>5.57</v>
      </c>
      <c r="H204" s="13">
        <v>0.2</v>
      </c>
      <c r="I204" s="13">
        <v>8.48</v>
      </c>
      <c r="J204" s="13">
        <v>96.128130999999982</v>
      </c>
      <c r="K204" s="10">
        <v>3.9</v>
      </c>
      <c r="L204" s="10">
        <v>0.13</v>
      </c>
      <c r="M204" s="10">
        <v>0</v>
      </c>
      <c r="N204" s="10">
        <v>0</v>
      </c>
      <c r="O204" s="10">
        <v>4.3099999999999996</v>
      </c>
      <c r="P204" s="10">
        <v>4.17</v>
      </c>
      <c r="Q204" s="10">
        <v>1.84</v>
      </c>
      <c r="R204" s="10">
        <v>0</v>
      </c>
      <c r="S204" s="10">
        <v>0</v>
      </c>
      <c r="T204" s="10">
        <v>0.35</v>
      </c>
      <c r="U204" s="10">
        <v>2.46</v>
      </c>
      <c r="V204" s="10">
        <v>595.36</v>
      </c>
      <c r="W204" s="10">
        <v>329.55</v>
      </c>
      <c r="X204" s="10">
        <v>42.52</v>
      </c>
      <c r="Y204" s="10">
        <v>19.100000000000001</v>
      </c>
      <c r="Z204" s="10">
        <v>46.71</v>
      </c>
      <c r="AA204" s="10">
        <v>0.71</v>
      </c>
      <c r="AB204" s="10">
        <v>26.7</v>
      </c>
      <c r="AC204" s="10">
        <v>1136.8</v>
      </c>
      <c r="AD204" s="10">
        <v>281.08</v>
      </c>
      <c r="AE204" s="10">
        <v>0.24</v>
      </c>
      <c r="AF204" s="10">
        <v>0.05</v>
      </c>
      <c r="AG204" s="10">
        <v>0.05</v>
      </c>
      <c r="AH204" s="10">
        <v>0.71</v>
      </c>
      <c r="AI204" s="10">
        <v>1.24</v>
      </c>
      <c r="AJ204" s="10">
        <v>12.08</v>
      </c>
    </row>
    <row r="205" spans="1:36" s="2" customFormat="1" ht="30" x14ac:dyDescent="0.25">
      <c r="A205" s="10" t="s">
        <v>74</v>
      </c>
      <c r="B205" s="11" t="s">
        <v>75</v>
      </c>
      <c r="C205" s="13" t="str">
        <f>"75/50"</f>
        <v>75/50</v>
      </c>
      <c r="D205" s="10">
        <v>97.64</v>
      </c>
      <c r="E205" s="13">
        <v>1.91</v>
      </c>
      <c r="F205" s="13">
        <v>0.01</v>
      </c>
      <c r="G205" s="13">
        <v>7.53</v>
      </c>
      <c r="H205" s="13">
        <v>7.73</v>
      </c>
      <c r="I205" s="13">
        <v>12.14</v>
      </c>
      <c r="J205" s="13">
        <v>126.48115649999998</v>
      </c>
      <c r="K205" s="10">
        <v>1.49</v>
      </c>
      <c r="L205" s="10">
        <v>4.9000000000000004</v>
      </c>
      <c r="M205" s="10">
        <v>1.49</v>
      </c>
      <c r="N205" s="10">
        <v>0</v>
      </c>
      <c r="O205" s="10">
        <v>3.32</v>
      </c>
      <c r="P205" s="10">
        <v>8.83</v>
      </c>
      <c r="Q205" s="10">
        <v>0.99</v>
      </c>
      <c r="R205" s="10">
        <v>0</v>
      </c>
      <c r="S205" s="10">
        <v>0</v>
      </c>
      <c r="T205" s="10">
        <v>0.1</v>
      </c>
      <c r="U205" s="10">
        <v>1.05</v>
      </c>
      <c r="V205" s="10">
        <v>0</v>
      </c>
      <c r="W205" s="10">
        <v>67.2</v>
      </c>
      <c r="X205" s="10">
        <v>10.59</v>
      </c>
      <c r="Y205" s="10">
        <v>5.94</v>
      </c>
      <c r="Z205" s="10">
        <v>20.85</v>
      </c>
      <c r="AA205" s="10">
        <v>0.34</v>
      </c>
      <c r="AB205" s="10">
        <v>3.54</v>
      </c>
      <c r="AC205" s="10">
        <v>31.84</v>
      </c>
      <c r="AD205" s="10">
        <v>12.53</v>
      </c>
      <c r="AE205" s="10">
        <v>3.49</v>
      </c>
      <c r="AF205" s="10">
        <v>0.02</v>
      </c>
      <c r="AG205" s="10">
        <v>0.01</v>
      </c>
      <c r="AH205" s="10">
        <v>0.14000000000000001</v>
      </c>
      <c r="AI205" s="10">
        <v>0.41</v>
      </c>
      <c r="AJ205" s="10">
        <v>1.4</v>
      </c>
    </row>
    <row r="206" spans="1:36" s="2" customFormat="1" ht="15" x14ac:dyDescent="0.25">
      <c r="A206" s="10" t="s">
        <v>139</v>
      </c>
      <c r="B206" s="11" t="s">
        <v>140</v>
      </c>
      <c r="C206" s="13" t="str">
        <f>"180"</f>
        <v>180</v>
      </c>
      <c r="D206" s="10">
        <v>140.76</v>
      </c>
      <c r="E206" s="13">
        <v>10.18</v>
      </c>
      <c r="F206" s="13">
        <v>0.03</v>
      </c>
      <c r="G206" s="13">
        <v>6.84</v>
      </c>
      <c r="H206" s="13">
        <v>2.83</v>
      </c>
      <c r="I206" s="13">
        <v>44.33</v>
      </c>
      <c r="J206" s="13">
        <v>301.33508688000001</v>
      </c>
      <c r="K206" s="10">
        <v>3.73</v>
      </c>
      <c r="L206" s="10">
        <v>0.15</v>
      </c>
      <c r="M206" s="10">
        <v>0</v>
      </c>
      <c r="N206" s="10">
        <v>0</v>
      </c>
      <c r="O206" s="10">
        <v>1.1399999999999999</v>
      </c>
      <c r="P206" s="10">
        <v>43.19</v>
      </c>
      <c r="Q206" s="10">
        <v>8.81</v>
      </c>
      <c r="R206" s="10">
        <v>0</v>
      </c>
      <c r="S206" s="10">
        <v>0</v>
      </c>
      <c r="T206" s="10">
        <v>0</v>
      </c>
      <c r="U206" s="10">
        <v>3.26</v>
      </c>
      <c r="V206" s="10">
        <v>699.77</v>
      </c>
      <c r="W206" s="10">
        <v>287.45</v>
      </c>
      <c r="X206" s="10">
        <v>21.54</v>
      </c>
      <c r="Y206" s="10">
        <v>149.43</v>
      </c>
      <c r="Z206" s="10">
        <v>224.3</v>
      </c>
      <c r="AA206" s="10">
        <v>5.05</v>
      </c>
      <c r="AB206" s="10">
        <v>21.24</v>
      </c>
      <c r="AC206" s="10">
        <v>25.09</v>
      </c>
      <c r="AD206" s="10">
        <v>40.89</v>
      </c>
      <c r="AE206" s="10">
        <v>0.75</v>
      </c>
      <c r="AF206" s="10">
        <v>0.27</v>
      </c>
      <c r="AG206" s="10">
        <v>0.14000000000000001</v>
      </c>
      <c r="AH206" s="10">
        <v>2.88</v>
      </c>
      <c r="AI206" s="10">
        <v>6.18</v>
      </c>
      <c r="AJ206" s="10">
        <v>0</v>
      </c>
    </row>
    <row r="207" spans="1:36" s="2" customFormat="1" ht="15" x14ac:dyDescent="0.25">
      <c r="A207" s="10" t="s">
        <v>96</v>
      </c>
      <c r="B207" s="11" t="s">
        <v>97</v>
      </c>
      <c r="C207" s="13" t="str">
        <f>"200"</f>
        <v>200</v>
      </c>
      <c r="D207" s="10">
        <v>203.82</v>
      </c>
      <c r="E207" s="13">
        <v>0.34</v>
      </c>
      <c r="F207" s="13">
        <v>0</v>
      </c>
      <c r="G207" s="13">
        <v>0</v>
      </c>
      <c r="H207" s="13">
        <v>0</v>
      </c>
      <c r="I207" s="13">
        <v>30.18</v>
      </c>
      <c r="J207" s="13">
        <v>117.14927999999998</v>
      </c>
      <c r="K207" s="10">
        <v>0</v>
      </c>
      <c r="L207" s="10">
        <v>0</v>
      </c>
      <c r="M207" s="10">
        <v>0</v>
      </c>
      <c r="N207" s="10">
        <v>0</v>
      </c>
      <c r="O207" s="10">
        <v>30.18</v>
      </c>
      <c r="P207" s="10">
        <v>0</v>
      </c>
      <c r="Q207" s="10">
        <v>0.56000000000000005</v>
      </c>
      <c r="R207" s="10">
        <v>0</v>
      </c>
      <c r="S207" s="10">
        <v>0</v>
      </c>
      <c r="T207" s="10">
        <v>0</v>
      </c>
      <c r="U207" s="10">
        <v>0.62</v>
      </c>
      <c r="V207" s="10">
        <v>0.2</v>
      </c>
      <c r="W207" s="10">
        <v>0.53</v>
      </c>
      <c r="X207" s="10">
        <v>0.53</v>
      </c>
      <c r="Y207" s="10">
        <v>0</v>
      </c>
      <c r="Z207" s="10">
        <v>0</v>
      </c>
      <c r="AA207" s="10">
        <v>0.05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</row>
    <row r="208" spans="1:36" s="2" customFormat="1" ht="30" x14ac:dyDescent="0.25">
      <c r="A208" s="10" t="str">
        <f>""</f>
        <v/>
      </c>
      <c r="B208" s="11" t="s">
        <v>55</v>
      </c>
      <c r="C208" s="13" t="str">
        <f>"50"</f>
        <v>50</v>
      </c>
      <c r="D208" s="10">
        <v>19.55</v>
      </c>
      <c r="E208" s="13">
        <v>3.72</v>
      </c>
      <c r="F208" s="13">
        <v>0</v>
      </c>
      <c r="G208" s="13">
        <v>0.44</v>
      </c>
      <c r="H208" s="13">
        <v>0.44</v>
      </c>
      <c r="I208" s="13">
        <v>22.88</v>
      </c>
      <c r="J208" s="13">
        <v>112.7196</v>
      </c>
      <c r="K208" s="10">
        <v>0</v>
      </c>
      <c r="L208" s="10">
        <v>0</v>
      </c>
      <c r="M208" s="10">
        <v>0</v>
      </c>
      <c r="N208" s="10">
        <v>0</v>
      </c>
      <c r="O208" s="10">
        <v>0.54</v>
      </c>
      <c r="P208" s="10">
        <v>22.34</v>
      </c>
      <c r="Q208" s="10">
        <v>0.1</v>
      </c>
      <c r="R208" s="10">
        <v>0</v>
      </c>
      <c r="S208" s="10">
        <v>0</v>
      </c>
      <c r="T208" s="10">
        <v>0</v>
      </c>
      <c r="U208" s="10">
        <v>0.88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</row>
    <row r="209" spans="1:36" s="2" customFormat="1" ht="15" x14ac:dyDescent="0.25">
      <c r="A209" s="10" t="str">
        <f>""</f>
        <v/>
      </c>
      <c r="B209" s="11" t="s">
        <v>51</v>
      </c>
      <c r="C209" s="13" t="str">
        <f>"28"</f>
        <v>28</v>
      </c>
      <c r="D209" s="10">
        <v>13.16</v>
      </c>
      <c r="E209" s="13">
        <v>1.81</v>
      </c>
      <c r="F209" s="13">
        <v>0</v>
      </c>
      <c r="G209" s="13">
        <v>0.33</v>
      </c>
      <c r="H209" s="13">
        <v>0.33</v>
      </c>
      <c r="I209" s="13">
        <v>9.16</v>
      </c>
      <c r="J209" s="13">
        <v>53.063471999999997</v>
      </c>
      <c r="K209" s="10">
        <v>0.06</v>
      </c>
      <c r="L209" s="10">
        <v>0</v>
      </c>
      <c r="M209" s="10">
        <v>0</v>
      </c>
      <c r="N209" s="10">
        <v>0</v>
      </c>
      <c r="O209" s="10">
        <v>0.33</v>
      </c>
      <c r="P209" s="10">
        <v>8.84</v>
      </c>
      <c r="Q209" s="10">
        <v>2.2799999999999998</v>
      </c>
      <c r="R209" s="10">
        <v>0</v>
      </c>
      <c r="S209" s="10">
        <v>0</v>
      </c>
      <c r="T209" s="10">
        <v>0.27</v>
      </c>
      <c r="U209" s="10">
        <v>0.69</v>
      </c>
      <c r="V209" s="10">
        <v>167.38</v>
      </c>
      <c r="W209" s="10">
        <v>67.23</v>
      </c>
      <c r="X209" s="10">
        <v>9.6</v>
      </c>
      <c r="Y209" s="10">
        <v>12.9</v>
      </c>
      <c r="Z209" s="10">
        <v>43.36</v>
      </c>
      <c r="AA209" s="10">
        <v>1.07</v>
      </c>
      <c r="AB209" s="10">
        <v>0</v>
      </c>
      <c r="AC209" s="10">
        <v>1.37</v>
      </c>
      <c r="AD209" s="10">
        <v>0.28000000000000003</v>
      </c>
      <c r="AE209" s="10">
        <v>0.39</v>
      </c>
      <c r="AF209" s="10">
        <v>0.05</v>
      </c>
      <c r="AG209" s="10">
        <v>0.02</v>
      </c>
      <c r="AH209" s="10">
        <v>0.19</v>
      </c>
      <c r="AI209" s="10">
        <v>0.56000000000000005</v>
      </c>
      <c r="AJ209" s="10">
        <v>0</v>
      </c>
    </row>
    <row r="210" spans="1:36" s="2" customFormat="1" ht="15" x14ac:dyDescent="0.25">
      <c r="A210" s="14"/>
      <c r="B210" s="17" t="s">
        <v>52</v>
      </c>
      <c r="C210" s="15"/>
      <c r="D210" s="14">
        <v>771.38</v>
      </c>
      <c r="E210" s="15">
        <v>19.920000000000002</v>
      </c>
      <c r="F210" s="15">
        <v>0.31</v>
      </c>
      <c r="G210" s="15">
        <v>20.71</v>
      </c>
      <c r="H210" s="15">
        <v>11.53</v>
      </c>
      <c r="I210" s="15">
        <v>127.17</v>
      </c>
      <c r="J210" s="15">
        <v>806.88</v>
      </c>
      <c r="K210" s="14">
        <v>9.17</v>
      </c>
      <c r="L210" s="14">
        <v>5.18</v>
      </c>
      <c r="M210" s="14">
        <v>1.49</v>
      </c>
      <c r="N210" s="14">
        <v>0</v>
      </c>
      <c r="O210" s="14">
        <v>39.799999999999997</v>
      </c>
      <c r="P210" s="14">
        <v>87.37</v>
      </c>
      <c r="Q210" s="14">
        <v>14.58</v>
      </c>
      <c r="R210" s="14">
        <v>0</v>
      </c>
      <c r="S210" s="14">
        <v>0</v>
      </c>
      <c r="T210" s="14">
        <v>0.72</v>
      </c>
      <c r="U210" s="14">
        <v>8.9600000000000009</v>
      </c>
      <c r="V210" s="14">
        <v>1462.71</v>
      </c>
      <c r="W210" s="14">
        <v>751.96</v>
      </c>
      <c r="X210" s="14">
        <v>84.78</v>
      </c>
      <c r="Y210" s="14">
        <v>187.36</v>
      </c>
      <c r="Z210" s="14">
        <v>335.22</v>
      </c>
      <c r="AA210" s="14">
        <v>7.22</v>
      </c>
      <c r="AB210" s="14">
        <v>51.48</v>
      </c>
      <c r="AC210" s="14">
        <v>1195.1099999999999</v>
      </c>
      <c r="AD210" s="14">
        <v>334.78</v>
      </c>
      <c r="AE210" s="14">
        <v>4.87</v>
      </c>
      <c r="AF210" s="14">
        <v>0.38</v>
      </c>
      <c r="AG210" s="14">
        <v>0.23</v>
      </c>
      <c r="AH210" s="14">
        <v>3.92</v>
      </c>
      <c r="AI210" s="14">
        <v>8.39</v>
      </c>
      <c r="AJ210" s="14">
        <v>13.48</v>
      </c>
    </row>
    <row r="211" spans="1:36" s="2" customFormat="1" ht="15" x14ac:dyDescent="0.25">
      <c r="A211" s="14"/>
      <c r="B211" s="14" t="s">
        <v>56</v>
      </c>
      <c r="C211" s="15"/>
      <c r="D211" s="14">
        <v>1085.3800000000001</v>
      </c>
      <c r="E211" s="15">
        <v>46.88</v>
      </c>
      <c r="F211" s="15">
        <v>21.56</v>
      </c>
      <c r="G211" s="15">
        <v>50.67</v>
      </c>
      <c r="H211" s="15">
        <v>12.32</v>
      </c>
      <c r="I211" s="15">
        <v>199.39</v>
      </c>
      <c r="J211" s="15">
        <v>1478.74</v>
      </c>
      <c r="K211" s="14">
        <v>27.31</v>
      </c>
      <c r="L211" s="14">
        <v>5.28</v>
      </c>
      <c r="M211" s="14">
        <v>1.49</v>
      </c>
      <c r="N211" s="14">
        <v>0</v>
      </c>
      <c r="O211" s="14">
        <v>79.319999999999993</v>
      </c>
      <c r="P211" s="14">
        <v>120.07</v>
      </c>
      <c r="Q211" s="14">
        <v>16.899999999999999</v>
      </c>
      <c r="R211" s="14">
        <v>0</v>
      </c>
      <c r="S211" s="14">
        <v>0</v>
      </c>
      <c r="T211" s="14">
        <v>2.5299999999999998</v>
      </c>
      <c r="U211" s="14">
        <v>12.32</v>
      </c>
      <c r="V211" s="14">
        <v>1710.85</v>
      </c>
      <c r="W211" s="14">
        <v>1098.54</v>
      </c>
      <c r="X211" s="14">
        <v>392.58</v>
      </c>
      <c r="Y211" s="14">
        <v>240.92</v>
      </c>
      <c r="Z211" s="14">
        <v>732.09</v>
      </c>
      <c r="AA211" s="14">
        <v>9.0500000000000007</v>
      </c>
      <c r="AB211" s="14">
        <v>224.34</v>
      </c>
      <c r="AC211" s="14">
        <v>1297.8900000000001</v>
      </c>
      <c r="AD211" s="14">
        <v>532.87</v>
      </c>
      <c r="AE211" s="14">
        <v>5.85</v>
      </c>
      <c r="AF211" s="14">
        <v>0.53</v>
      </c>
      <c r="AG211" s="14">
        <v>0.77</v>
      </c>
      <c r="AH211" s="14">
        <v>4.71</v>
      </c>
      <c r="AI211" s="14">
        <v>14.77</v>
      </c>
      <c r="AJ211" s="14">
        <v>14.55</v>
      </c>
    </row>
    <row r="212" spans="1:36" s="2" customFormat="1" ht="15" x14ac:dyDescent="0.25">
      <c r="A212" s="24"/>
      <c r="B212" s="24"/>
      <c r="C212" s="25"/>
      <c r="D212" s="24"/>
      <c r="E212" s="25"/>
      <c r="F212" s="25"/>
      <c r="G212" s="25"/>
      <c r="H212" s="25"/>
      <c r="I212" s="25"/>
      <c r="J212" s="25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1:36" s="2" customFormat="1" ht="15" hidden="1" x14ac:dyDescent="0.25">
      <c r="A213" s="24"/>
      <c r="B213" s="24"/>
      <c r="C213" s="25"/>
      <c r="D213" s="24"/>
      <c r="E213" s="25"/>
      <c r="F213" s="25"/>
      <c r="G213" s="25"/>
      <c r="H213" s="25"/>
      <c r="I213" s="25"/>
      <c r="J213" s="25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1:36" s="2" customFormat="1" ht="15" hidden="1" x14ac:dyDescent="0.25">
      <c r="A214" s="24"/>
      <c r="B214" s="24"/>
      <c r="C214" s="25"/>
      <c r="D214" s="24"/>
      <c r="E214" s="25"/>
      <c r="F214" s="25"/>
      <c r="G214" s="25"/>
      <c r="H214" s="25"/>
      <c r="I214" s="25"/>
      <c r="J214" s="25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1:36" s="2" customFormat="1" ht="15" hidden="1" x14ac:dyDescent="0.25">
      <c r="A215" s="24"/>
      <c r="B215" s="24"/>
      <c r="C215" s="25"/>
      <c r="D215" s="24"/>
      <c r="E215" s="25"/>
      <c r="F215" s="25"/>
      <c r="G215" s="25"/>
      <c r="H215" s="25"/>
      <c r="I215" s="25"/>
      <c r="J215" s="25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1:36" s="2" customFormat="1" ht="15" hidden="1" x14ac:dyDescent="0.25">
      <c r="A216" s="24"/>
      <c r="B216" s="24"/>
      <c r="C216" s="25"/>
      <c r="D216" s="24"/>
      <c r="E216" s="25"/>
      <c r="F216" s="25"/>
      <c r="G216" s="25"/>
      <c r="H216" s="25"/>
      <c r="I216" s="25"/>
      <c r="J216" s="25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1:36" s="2" customFormat="1" ht="15" hidden="1" x14ac:dyDescent="0.25">
      <c r="A217" s="24"/>
      <c r="B217" s="24"/>
      <c r="C217" s="25"/>
      <c r="D217" s="24"/>
      <c r="E217" s="25"/>
      <c r="F217" s="25"/>
      <c r="G217" s="25"/>
      <c r="H217" s="25"/>
      <c r="I217" s="25"/>
      <c r="J217" s="25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1:36" s="2" customFormat="1" ht="15" hidden="1" x14ac:dyDescent="0.25">
      <c r="A218" s="24"/>
      <c r="B218" s="24"/>
      <c r="C218" s="25"/>
      <c r="D218" s="24"/>
      <c r="E218" s="25"/>
      <c r="F218" s="25"/>
      <c r="G218" s="25"/>
      <c r="H218" s="25"/>
      <c r="I218" s="25"/>
      <c r="J218" s="25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1:36" s="2" customFormat="1" ht="15" hidden="1" x14ac:dyDescent="0.25">
      <c r="A219" s="24"/>
      <c r="B219" s="24"/>
      <c r="C219" s="25"/>
      <c r="D219" s="24"/>
      <c r="E219" s="25"/>
      <c r="F219" s="25"/>
      <c r="G219" s="25"/>
      <c r="H219" s="25"/>
      <c r="I219" s="25"/>
      <c r="J219" s="25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1:36" s="2" customFormat="1" ht="15" hidden="1" x14ac:dyDescent="0.25">
      <c r="A220" s="24"/>
      <c r="B220" s="24"/>
      <c r="C220" s="25"/>
      <c r="D220" s="24"/>
      <c r="E220" s="25"/>
      <c r="F220" s="25"/>
      <c r="G220" s="25"/>
      <c r="H220" s="25"/>
      <c r="I220" s="25"/>
      <c r="J220" s="25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1:36" s="2" customFormat="1" ht="15.75" hidden="1" customHeight="1" x14ac:dyDescent="0.25">
      <c r="C221" s="4"/>
      <c r="E221" s="4"/>
      <c r="F221" s="4"/>
      <c r="G221" s="4"/>
      <c r="H221" s="4"/>
      <c r="I221" s="4"/>
      <c r="J221" s="4"/>
    </row>
    <row r="222" spans="1:36" s="2" customFormat="1" ht="15" hidden="1" x14ac:dyDescent="0.25">
      <c r="C222" s="4"/>
      <c r="E222" s="4"/>
      <c r="F222" s="4"/>
      <c r="G222" s="4"/>
      <c r="H222" s="4"/>
      <c r="I222" s="4"/>
      <c r="J222" s="4"/>
    </row>
    <row r="223" spans="1:36" s="2" customFormat="1" ht="22.5" x14ac:dyDescent="0.45">
      <c r="B223" s="26" t="s">
        <v>118</v>
      </c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36" s="2" customFormat="1" ht="30" x14ac:dyDescent="0.25">
      <c r="A224" s="37" t="s">
        <v>38</v>
      </c>
      <c r="B224" s="27" t="s">
        <v>0</v>
      </c>
      <c r="C224" s="27" t="s">
        <v>6</v>
      </c>
      <c r="D224" s="46" t="s">
        <v>57</v>
      </c>
      <c r="E224" s="40" t="s">
        <v>2</v>
      </c>
      <c r="F224" s="41"/>
      <c r="G224" s="27" t="s">
        <v>9</v>
      </c>
      <c r="H224" s="27"/>
      <c r="I224" s="27" t="s">
        <v>8</v>
      </c>
      <c r="J224" s="29" t="s">
        <v>5</v>
      </c>
      <c r="K224" s="2" t="s">
        <v>10</v>
      </c>
      <c r="L224" s="2" t="s">
        <v>11</v>
      </c>
      <c r="M224" s="2" t="s">
        <v>30</v>
      </c>
      <c r="N224" s="2" t="s">
        <v>12</v>
      </c>
      <c r="O224" s="2" t="s">
        <v>13</v>
      </c>
      <c r="P224" s="2" t="s">
        <v>14</v>
      </c>
      <c r="Q224" s="2" t="s">
        <v>15</v>
      </c>
      <c r="R224" s="2" t="s">
        <v>16</v>
      </c>
      <c r="S224" s="2" t="s">
        <v>17</v>
      </c>
      <c r="T224" s="2" t="s">
        <v>18</v>
      </c>
      <c r="U224" s="2" t="s">
        <v>19</v>
      </c>
      <c r="V224" s="2" t="s">
        <v>20</v>
      </c>
      <c r="W224" s="2" t="s">
        <v>21</v>
      </c>
      <c r="X224" s="10" t="s">
        <v>22</v>
      </c>
      <c r="Y224" s="10" t="s">
        <v>23</v>
      </c>
      <c r="Z224" s="10" t="s">
        <v>24</v>
      </c>
      <c r="AA224" s="10" t="s">
        <v>25</v>
      </c>
      <c r="AB224" s="11" t="s">
        <v>39</v>
      </c>
      <c r="AC224" s="10" t="s">
        <v>26</v>
      </c>
      <c r="AD224" s="10" t="s">
        <v>40</v>
      </c>
      <c r="AE224" s="10" t="s">
        <v>41</v>
      </c>
      <c r="AF224" s="10" t="s">
        <v>42</v>
      </c>
      <c r="AG224" s="10" t="s">
        <v>27</v>
      </c>
      <c r="AH224" s="10" t="s">
        <v>28</v>
      </c>
      <c r="AI224" s="10" t="s">
        <v>29</v>
      </c>
      <c r="AJ224" s="10" t="s">
        <v>43</v>
      </c>
    </row>
    <row r="225" spans="1:36" s="2" customFormat="1" ht="30" x14ac:dyDescent="0.25">
      <c r="A225" s="38"/>
      <c r="B225" s="28"/>
      <c r="C225" s="27"/>
      <c r="D225" s="47"/>
      <c r="E225" s="20" t="s">
        <v>1</v>
      </c>
      <c r="F225" s="21" t="s">
        <v>3</v>
      </c>
      <c r="G225" s="21" t="s">
        <v>1</v>
      </c>
      <c r="H225" s="21" t="s">
        <v>4</v>
      </c>
      <c r="I225" s="28"/>
      <c r="J225" s="30"/>
      <c r="X225" s="31" t="s">
        <v>44</v>
      </c>
      <c r="Y225" s="32"/>
      <c r="Z225" s="32"/>
      <c r="AA225" s="33"/>
      <c r="AB225" s="34" t="s">
        <v>45</v>
      </c>
      <c r="AC225" s="35"/>
      <c r="AD225" s="35"/>
      <c r="AE225" s="35"/>
      <c r="AF225" s="35"/>
      <c r="AG225" s="35"/>
      <c r="AH225" s="35"/>
      <c r="AI225" s="35"/>
      <c r="AJ225" s="36"/>
    </row>
    <row r="226" spans="1:36" s="2" customFormat="1" ht="15" x14ac:dyDescent="0.25">
      <c r="A226" s="10"/>
      <c r="B226" s="18" t="s">
        <v>48</v>
      </c>
      <c r="C226" s="13"/>
      <c r="D226" s="10"/>
      <c r="E226" s="13"/>
      <c r="F226" s="13"/>
      <c r="G226" s="13"/>
      <c r="H226" s="13"/>
      <c r="I226" s="13"/>
      <c r="J226" s="1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s="2" customFormat="1" ht="15" x14ac:dyDescent="0.25">
      <c r="A227" s="10" t="s">
        <v>62</v>
      </c>
      <c r="B227" s="11" t="s">
        <v>49</v>
      </c>
      <c r="C227" s="13" t="str">
        <f>"20/25"</f>
        <v>20/25</v>
      </c>
      <c r="D227" s="10">
        <v>16.21</v>
      </c>
      <c r="E227" s="13">
        <v>5.51</v>
      </c>
      <c r="F227" s="13">
        <v>3.38</v>
      </c>
      <c r="G227" s="13">
        <v>3.86</v>
      </c>
      <c r="H227" s="13">
        <v>0.96</v>
      </c>
      <c r="I227" s="13">
        <v>14.65</v>
      </c>
      <c r="J227" s="13">
        <v>119.4692785714284</v>
      </c>
      <c r="K227" s="10">
        <v>2.13</v>
      </c>
      <c r="L227" s="10">
        <v>0</v>
      </c>
      <c r="M227" s="10">
        <v>2.13</v>
      </c>
      <c r="N227" s="10">
        <v>0</v>
      </c>
      <c r="O227" s="10">
        <v>0.97</v>
      </c>
      <c r="P227" s="10">
        <v>13.69</v>
      </c>
      <c r="Q227" s="10">
        <v>0.94</v>
      </c>
      <c r="R227" s="10">
        <v>0</v>
      </c>
      <c r="S227" s="10">
        <v>0</v>
      </c>
      <c r="T227" s="10">
        <v>0.35</v>
      </c>
      <c r="U227" s="10">
        <v>1.07</v>
      </c>
      <c r="V227" s="10">
        <v>0</v>
      </c>
      <c r="W227" s="10">
        <v>48.37</v>
      </c>
      <c r="X227" s="10">
        <v>119.37</v>
      </c>
      <c r="Y227" s="10">
        <v>15.38</v>
      </c>
      <c r="Z227" s="10">
        <v>90.88</v>
      </c>
      <c r="AA227" s="10">
        <v>0.64</v>
      </c>
      <c r="AB227" s="10">
        <v>16.2</v>
      </c>
      <c r="AC227" s="10">
        <v>17.489999999999998</v>
      </c>
      <c r="AD227" s="10">
        <v>30.6</v>
      </c>
      <c r="AE227" s="10">
        <v>0.6</v>
      </c>
      <c r="AF227" s="10">
        <v>0.04</v>
      </c>
      <c r="AG227" s="10">
        <v>0.05</v>
      </c>
      <c r="AH227" s="10">
        <v>0.43</v>
      </c>
      <c r="AI227" s="10">
        <v>1.84</v>
      </c>
      <c r="AJ227" s="10">
        <v>0.04</v>
      </c>
    </row>
    <row r="228" spans="1:36" s="2" customFormat="1" ht="30" x14ac:dyDescent="0.25">
      <c r="A228" s="10" t="s">
        <v>113</v>
      </c>
      <c r="B228" s="11" t="s">
        <v>50</v>
      </c>
      <c r="C228" s="13" t="str">
        <f>"200/10"</f>
        <v>200/10</v>
      </c>
      <c r="D228" s="10">
        <v>157.47</v>
      </c>
      <c r="E228" s="13">
        <v>8.07</v>
      </c>
      <c r="F228" s="13">
        <v>2.83</v>
      </c>
      <c r="G228" s="13">
        <v>11.42</v>
      </c>
      <c r="H228" s="13">
        <v>1.65</v>
      </c>
      <c r="I228" s="13">
        <v>36.159999999999997</v>
      </c>
      <c r="J228" s="13">
        <v>284.80998399999993</v>
      </c>
      <c r="K228" s="10">
        <v>7.43</v>
      </c>
      <c r="L228" s="10">
        <v>0.25</v>
      </c>
      <c r="M228" s="10">
        <v>5.36</v>
      </c>
      <c r="N228" s="10">
        <v>0</v>
      </c>
      <c r="O228" s="10">
        <v>6.77</v>
      </c>
      <c r="P228" s="10">
        <v>29.39</v>
      </c>
      <c r="Q228" s="10">
        <v>1.64</v>
      </c>
      <c r="R228" s="10">
        <v>0</v>
      </c>
      <c r="S228" s="10">
        <v>0</v>
      </c>
      <c r="T228" s="10">
        <v>0.1</v>
      </c>
      <c r="U228" s="10">
        <v>2.04</v>
      </c>
      <c r="V228" s="10">
        <v>53</v>
      </c>
      <c r="W228" s="10">
        <v>217.62</v>
      </c>
      <c r="X228" s="10">
        <v>116.96</v>
      </c>
      <c r="Y228" s="10">
        <v>47.95</v>
      </c>
      <c r="Z228" s="10">
        <v>178.7</v>
      </c>
      <c r="AA228" s="10">
        <v>1.3</v>
      </c>
      <c r="AB228" s="10">
        <v>46.92</v>
      </c>
      <c r="AC228" s="10">
        <v>46.08</v>
      </c>
      <c r="AD228" s="10">
        <v>87.92</v>
      </c>
      <c r="AE228" s="10">
        <v>0.25</v>
      </c>
      <c r="AF228" s="10">
        <v>0.18</v>
      </c>
      <c r="AG228" s="10">
        <v>0.14000000000000001</v>
      </c>
      <c r="AH228" s="10">
        <v>0.72</v>
      </c>
      <c r="AI228" s="10">
        <v>3.09</v>
      </c>
      <c r="AJ228" s="10">
        <v>0.5</v>
      </c>
    </row>
    <row r="229" spans="1:36" s="2" customFormat="1" ht="15" x14ac:dyDescent="0.25">
      <c r="A229" s="10" t="s">
        <v>114</v>
      </c>
      <c r="B229" s="11" t="s">
        <v>102</v>
      </c>
      <c r="C229" s="13" t="str">
        <f>"200"</f>
        <v>200</v>
      </c>
      <c r="D229" s="10">
        <v>217.26</v>
      </c>
      <c r="E229" s="13">
        <v>1.74</v>
      </c>
      <c r="F229" s="13">
        <v>1.45</v>
      </c>
      <c r="G229" s="13">
        <v>1.63</v>
      </c>
      <c r="H229" s="13">
        <v>0</v>
      </c>
      <c r="I229" s="13">
        <v>22.41</v>
      </c>
      <c r="J229" s="13">
        <v>106.885836</v>
      </c>
      <c r="K229" s="10">
        <v>1.1000000000000001</v>
      </c>
      <c r="L229" s="10">
        <v>0</v>
      </c>
      <c r="M229" s="10">
        <v>1.1000000000000001</v>
      </c>
      <c r="N229" s="10">
        <v>0</v>
      </c>
      <c r="O229" s="10">
        <v>22.41</v>
      </c>
      <c r="P229" s="10">
        <v>0</v>
      </c>
      <c r="Q229" s="10">
        <v>0</v>
      </c>
      <c r="R229" s="10">
        <v>0</v>
      </c>
      <c r="S229" s="10">
        <v>0</v>
      </c>
      <c r="T229" s="10">
        <v>0.05</v>
      </c>
      <c r="U229" s="10">
        <v>0.37</v>
      </c>
      <c r="V229" s="10">
        <v>0</v>
      </c>
      <c r="W229" s="10">
        <v>64.77</v>
      </c>
      <c r="X229" s="10">
        <v>53.33</v>
      </c>
      <c r="Y229" s="10">
        <v>6.09</v>
      </c>
      <c r="Z229" s="10">
        <v>39.15</v>
      </c>
      <c r="AA229" s="10">
        <v>0.1</v>
      </c>
      <c r="AB229" s="10">
        <v>9</v>
      </c>
      <c r="AC229" s="10">
        <v>8</v>
      </c>
      <c r="AD229" s="10">
        <v>16.5</v>
      </c>
      <c r="AE229" s="10">
        <v>0.05</v>
      </c>
      <c r="AF229" s="10">
        <v>0.01</v>
      </c>
      <c r="AG229" s="10">
        <v>0.06</v>
      </c>
      <c r="AH229" s="10">
        <v>0.04</v>
      </c>
      <c r="AI229" s="10">
        <v>0.4</v>
      </c>
      <c r="AJ229" s="10">
        <v>0.26</v>
      </c>
    </row>
    <row r="230" spans="1:36" s="2" customFormat="1" ht="15" x14ac:dyDescent="0.25">
      <c r="A230" s="10" t="str">
        <f>""</f>
        <v/>
      </c>
      <c r="B230" s="11" t="s">
        <v>51</v>
      </c>
      <c r="C230" s="13" t="str">
        <f>"20"</f>
        <v>20</v>
      </c>
      <c r="D230" s="10">
        <v>9.4</v>
      </c>
      <c r="E230" s="13">
        <v>1.29</v>
      </c>
      <c r="F230" s="13">
        <v>0</v>
      </c>
      <c r="G230" s="13">
        <v>0.24</v>
      </c>
      <c r="H230" s="13">
        <v>0.24</v>
      </c>
      <c r="I230" s="13">
        <v>6.55</v>
      </c>
      <c r="J230" s="13">
        <v>37.902479999999997</v>
      </c>
      <c r="K230" s="10">
        <v>0.04</v>
      </c>
      <c r="L230" s="10">
        <v>0</v>
      </c>
      <c r="M230" s="10">
        <v>0</v>
      </c>
      <c r="N230" s="10">
        <v>0</v>
      </c>
      <c r="O230" s="10">
        <v>0.24</v>
      </c>
      <c r="P230" s="10">
        <v>6.31</v>
      </c>
      <c r="Q230" s="10">
        <v>1.63</v>
      </c>
      <c r="R230" s="10">
        <v>0</v>
      </c>
      <c r="S230" s="10">
        <v>0</v>
      </c>
      <c r="T230" s="10">
        <v>0.2</v>
      </c>
      <c r="U230" s="10">
        <v>0.49</v>
      </c>
      <c r="V230" s="10">
        <v>119.56</v>
      </c>
      <c r="W230" s="10">
        <v>48.02</v>
      </c>
      <c r="X230" s="10">
        <v>6.86</v>
      </c>
      <c r="Y230" s="10">
        <v>9.2100000000000009</v>
      </c>
      <c r="Z230" s="10">
        <v>30.97</v>
      </c>
      <c r="AA230" s="10">
        <v>0.76</v>
      </c>
      <c r="AB230" s="10">
        <v>0</v>
      </c>
      <c r="AC230" s="10">
        <v>0.98</v>
      </c>
      <c r="AD230" s="10">
        <v>0.2</v>
      </c>
      <c r="AE230" s="10">
        <v>0.28000000000000003</v>
      </c>
      <c r="AF230" s="10">
        <v>0.04</v>
      </c>
      <c r="AG230" s="10">
        <v>0.02</v>
      </c>
      <c r="AH230" s="10">
        <v>0.14000000000000001</v>
      </c>
      <c r="AI230" s="10">
        <v>0.4</v>
      </c>
      <c r="AJ230" s="10">
        <v>0</v>
      </c>
    </row>
    <row r="231" spans="1:36" s="2" customFormat="1" ht="15" x14ac:dyDescent="0.25">
      <c r="A231" s="14"/>
      <c r="B231" s="17" t="s">
        <v>52</v>
      </c>
      <c r="C231" s="15"/>
      <c r="D231" s="14">
        <v>400.34</v>
      </c>
      <c r="E231" s="15">
        <v>16.600000000000001</v>
      </c>
      <c r="F231" s="15">
        <v>7.67</v>
      </c>
      <c r="G231" s="15">
        <v>17.14</v>
      </c>
      <c r="H231" s="15">
        <v>2.85</v>
      </c>
      <c r="I231" s="15">
        <v>79.77</v>
      </c>
      <c r="J231" s="15">
        <v>549.07000000000005</v>
      </c>
      <c r="K231" s="14">
        <v>10.7</v>
      </c>
      <c r="L231" s="14">
        <v>0.25</v>
      </c>
      <c r="M231" s="14">
        <v>8.59</v>
      </c>
      <c r="N231" s="14">
        <v>0</v>
      </c>
      <c r="O231" s="14">
        <v>30.38</v>
      </c>
      <c r="P231" s="14">
        <v>49.39</v>
      </c>
      <c r="Q231" s="14">
        <v>4.2</v>
      </c>
      <c r="R231" s="14">
        <v>0</v>
      </c>
      <c r="S231" s="14">
        <v>0</v>
      </c>
      <c r="T231" s="14">
        <v>0.7</v>
      </c>
      <c r="U231" s="14">
        <v>3.97</v>
      </c>
      <c r="V231" s="14">
        <v>172.56</v>
      </c>
      <c r="W231" s="14">
        <v>378.77</v>
      </c>
      <c r="X231" s="14">
        <v>296.51</v>
      </c>
      <c r="Y231" s="14">
        <v>78.63</v>
      </c>
      <c r="Z231" s="14">
        <v>339.7</v>
      </c>
      <c r="AA231" s="14">
        <v>2.8</v>
      </c>
      <c r="AB231" s="14">
        <v>72.12</v>
      </c>
      <c r="AC231" s="14">
        <v>72.55</v>
      </c>
      <c r="AD231" s="14">
        <v>135.22</v>
      </c>
      <c r="AE231" s="14">
        <v>1.18</v>
      </c>
      <c r="AF231" s="14">
        <v>0.27</v>
      </c>
      <c r="AG231" s="14">
        <v>0.27</v>
      </c>
      <c r="AH231" s="14">
        <v>1.33</v>
      </c>
      <c r="AI231" s="14">
        <v>5.73</v>
      </c>
      <c r="AJ231" s="14">
        <v>0.8</v>
      </c>
    </row>
    <row r="232" spans="1:36" s="2" customFormat="1" ht="15" x14ac:dyDescent="0.25">
      <c r="A232" s="10"/>
      <c r="B232" s="18" t="s">
        <v>59</v>
      </c>
      <c r="C232" s="13"/>
      <c r="D232" s="10"/>
      <c r="E232" s="13"/>
      <c r="F232" s="13"/>
      <c r="G232" s="13"/>
      <c r="H232" s="13"/>
      <c r="I232" s="13"/>
      <c r="J232" s="1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s="2" customFormat="1" ht="30" x14ac:dyDescent="0.25">
      <c r="A233" s="10" t="s">
        <v>115</v>
      </c>
      <c r="B233" s="11" t="s">
        <v>84</v>
      </c>
      <c r="C233" s="13" t="str">
        <f>"250/10"</f>
        <v>250/10</v>
      </c>
      <c r="D233" s="10">
        <v>290.58999999999997</v>
      </c>
      <c r="E233" s="13">
        <v>7.01</v>
      </c>
      <c r="F233" s="13">
        <v>6.21</v>
      </c>
      <c r="G233" s="13">
        <v>11.92</v>
      </c>
      <c r="H233" s="13">
        <v>5.04</v>
      </c>
      <c r="I233" s="13">
        <v>8.35</v>
      </c>
      <c r="J233" s="13">
        <v>169.066981</v>
      </c>
      <c r="K233" s="10">
        <v>1.82</v>
      </c>
      <c r="L233" s="10">
        <v>3.25</v>
      </c>
      <c r="M233" s="10">
        <v>1.82</v>
      </c>
      <c r="N233" s="10">
        <v>0</v>
      </c>
      <c r="O233" s="10">
        <v>8.2899999999999991</v>
      </c>
      <c r="P233" s="10">
        <v>0.05</v>
      </c>
      <c r="Q233" s="10">
        <v>0.67</v>
      </c>
      <c r="R233" s="10">
        <v>0</v>
      </c>
      <c r="S233" s="10">
        <v>0</v>
      </c>
      <c r="T233" s="10">
        <v>0.23</v>
      </c>
      <c r="U233" s="10">
        <v>1.27</v>
      </c>
      <c r="V233" s="10">
        <v>0</v>
      </c>
      <c r="W233" s="10">
        <v>126.21</v>
      </c>
      <c r="X233" s="10">
        <v>197.93</v>
      </c>
      <c r="Y233" s="10">
        <v>14.66</v>
      </c>
      <c r="Z233" s="10">
        <v>123.77</v>
      </c>
      <c r="AA233" s="10">
        <v>0.35</v>
      </c>
      <c r="AB233" s="10">
        <v>155.28</v>
      </c>
      <c r="AC233" s="10">
        <v>96.8</v>
      </c>
      <c r="AD233" s="10">
        <v>79.2</v>
      </c>
      <c r="AE233" s="10">
        <v>2.38</v>
      </c>
      <c r="AF233" s="10">
        <v>0.02</v>
      </c>
      <c r="AG233" s="10">
        <v>7.0000000000000007E-2</v>
      </c>
      <c r="AH233" s="10">
        <v>0.2</v>
      </c>
      <c r="AI233" s="10">
        <v>0.37</v>
      </c>
      <c r="AJ233" s="10">
        <v>4.55</v>
      </c>
    </row>
    <row r="234" spans="1:36" s="2" customFormat="1" ht="15" x14ac:dyDescent="0.25">
      <c r="A234" s="10" t="s">
        <v>116</v>
      </c>
      <c r="B234" s="11" t="s">
        <v>117</v>
      </c>
      <c r="C234" s="13" t="str">
        <f>"250"</f>
        <v>250</v>
      </c>
      <c r="D234" s="10">
        <v>151.21</v>
      </c>
      <c r="E234" s="13">
        <v>37.29</v>
      </c>
      <c r="F234" s="13">
        <v>39.01</v>
      </c>
      <c r="G234" s="13">
        <v>43.31</v>
      </c>
      <c r="H234" s="13">
        <v>3.06</v>
      </c>
      <c r="I234" s="13">
        <v>5.4</v>
      </c>
      <c r="J234" s="13">
        <v>565.26711736399989</v>
      </c>
      <c r="K234" s="10">
        <v>3.38</v>
      </c>
      <c r="L234" s="10">
        <v>2.09</v>
      </c>
      <c r="M234" s="10">
        <v>3.38</v>
      </c>
      <c r="N234" s="10">
        <v>0</v>
      </c>
      <c r="O234" s="10">
        <v>3.87</v>
      </c>
      <c r="P234" s="10">
        <v>1.53</v>
      </c>
      <c r="Q234" s="10">
        <v>2.4900000000000002</v>
      </c>
      <c r="R234" s="10">
        <v>0</v>
      </c>
      <c r="S234" s="10">
        <v>0</v>
      </c>
      <c r="T234" s="10">
        <v>0.12</v>
      </c>
      <c r="U234" s="10">
        <v>8.5399999999999991</v>
      </c>
      <c r="V234" s="10">
        <v>0</v>
      </c>
      <c r="W234" s="10">
        <v>317.05</v>
      </c>
      <c r="X234" s="10">
        <v>1199.27</v>
      </c>
      <c r="Y234" s="10">
        <v>57.53</v>
      </c>
      <c r="Z234" s="10">
        <v>707.64</v>
      </c>
      <c r="AA234" s="10">
        <v>0.79</v>
      </c>
      <c r="AB234" s="10">
        <v>956.02</v>
      </c>
      <c r="AC234" s="10">
        <v>363.58</v>
      </c>
      <c r="AD234" s="10">
        <v>391.01</v>
      </c>
      <c r="AE234" s="10">
        <v>1.93</v>
      </c>
      <c r="AF234" s="10">
        <v>0.09</v>
      </c>
      <c r="AG234" s="10">
        <v>0.33</v>
      </c>
      <c r="AH234" s="10">
        <v>0.43</v>
      </c>
      <c r="AI234" s="10">
        <v>0.26</v>
      </c>
      <c r="AJ234" s="10">
        <v>8.74</v>
      </c>
    </row>
    <row r="235" spans="1:36" s="2" customFormat="1" ht="30" x14ac:dyDescent="0.25">
      <c r="A235" s="10" t="s">
        <v>105</v>
      </c>
      <c r="B235" s="11" t="s">
        <v>54</v>
      </c>
      <c r="C235" s="13" t="str">
        <f>"200"</f>
        <v>200</v>
      </c>
      <c r="D235" s="10">
        <v>212.02</v>
      </c>
      <c r="E235" s="13">
        <v>0.3</v>
      </c>
      <c r="F235" s="13">
        <v>0</v>
      </c>
      <c r="G235" s="13">
        <v>0.12</v>
      </c>
      <c r="H235" s="13">
        <v>0.14000000000000001</v>
      </c>
      <c r="I235" s="13">
        <v>22.24</v>
      </c>
      <c r="J235" s="13">
        <v>92.300520000000006</v>
      </c>
      <c r="K235" s="10">
        <v>0.02</v>
      </c>
      <c r="L235" s="10">
        <v>0</v>
      </c>
      <c r="M235" s="10">
        <v>0</v>
      </c>
      <c r="N235" s="10">
        <v>0</v>
      </c>
      <c r="O235" s="10">
        <v>21.69</v>
      </c>
      <c r="P235" s="10">
        <v>0.55000000000000004</v>
      </c>
      <c r="Q235" s="10">
        <v>1.97</v>
      </c>
      <c r="R235" s="10">
        <v>0</v>
      </c>
      <c r="S235" s="10">
        <v>0</v>
      </c>
      <c r="T235" s="10">
        <v>0.46</v>
      </c>
      <c r="U235" s="10">
        <v>0.46</v>
      </c>
      <c r="V235" s="10">
        <v>1.2</v>
      </c>
      <c r="W235" s="10">
        <v>4.58</v>
      </c>
      <c r="X235" s="10">
        <v>5.46</v>
      </c>
      <c r="Y235" s="10">
        <v>1.39</v>
      </c>
      <c r="Z235" s="10">
        <v>1.39</v>
      </c>
      <c r="AA235" s="10">
        <v>0.28000000000000003</v>
      </c>
      <c r="AB235" s="10">
        <v>0</v>
      </c>
      <c r="AC235" s="10">
        <v>416</v>
      </c>
      <c r="AD235" s="10">
        <v>86.8</v>
      </c>
      <c r="AE235" s="10">
        <v>0.34</v>
      </c>
      <c r="AF235" s="10">
        <v>0.01</v>
      </c>
      <c r="AG235" s="10">
        <v>0.02</v>
      </c>
      <c r="AH235" s="10">
        <v>0.1</v>
      </c>
      <c r="AI235" s="10">
        <v>0.14000000000000001</v>
      </c>
      <c r="AJ235" s="10">
        <v>52</v>
      </c>
    </row>
    <row r="236" spans="1:36" s="2" customFormat="1" ht="30" x14ac:dyDescent="0.25">
      <c r="A236" s="10" t="str">
        <f>""</f>
        <v/>
      </c>
      <c r="B236" s="11" t="s">
        <v>55</v>
      </c>
      <c r="C236" s="13" t="str">
        <f>"50"</f>
        <v>50</v>
      </c>
      <c r="D236" s="10">
        <v>19.55</v>
      </c>
      <c r="E236" s="13">
        <v>3.72</v>
      </c>
      <c r="F236" s="13">
        <v>0</v>
      </c>
      <c r="G236" s="13">
        <v>0.44</v>
      </c>
      <c r="H236" s="13">
        <v>0.44</v>
      </c>
      <c r="I236" s="13">
        <v>22.88</v>
      </c>
      <c r="J236" s="13">
        <v>112.7196</v>
      </c>
      <c r="K236" s="10">
        <v>0</v>
      </c>
      <c r="L236" s="10">
        <v>0</v>
      </c>
      <c r="M236" s="10">
        <v>0</v>
      </c>
      <c r="N236" s="10">
        <v>0</v>
      </c>
      <c r="O236" s="10">
        <v>0.54</v>
      </c>
      <c r="P236" s="10">
        <v>22.34</v>
      </c>
      <c r="Q236" s="10">
        <v>0.1</v>
      </c>
      <c r="R236" s="10">
        <v>0</v>
      </c>
      <c r="S236" s="10">
        <v>0</v>
      </c>
      <c r="T236" s="10">
        <v>0</v>
      </c>
      <c r="U236" s="10">
        <v>0.88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</row>
    <row r="237" spans="1:36" s="2" customFormat="1" ht="15" x14ac:dyDescent="0.25">
      <c r="A237" s="10" t="str">
        <f>""</f>
        <v/>
      </c>
      <c r="B237" s="11" t="s">
        <v>51</v>
      </c>
      <c r="C237" s="13" t="str">
        <f>"28"</f>
        <v>28</v>
      </c>
      <c r="D237" s="10">
        <v>13.16</v>
      </c>
      <c r="E237" s="13">
        <v>1.81</v>
      </c>
      <c r="F237" s="13">
        <v>0</v>
      </c>
      <c r="G237" s="13">
        <v>0.33</v>
      </c>
      <c r="H237" s="13">
        <v>0.33</v>
      </c>
      <c r="I237" s="13">
        <v>9.16</v>
      </c>
      <c r="J237" s="13">
        <v>53.063471999999997</v>
      </c>
      <c r="K237" s="10">
        <v>0.06</v>
      </c>
      <c r="L237" s="10">
        <v>0</v>
      </c>
      <c r="M237" s="10">
        <v>0</v>
      </c>
      <c r="N237" s="10">
        <v>0</v>
      </c>
      <c r="O237" s="10">
        <v>0.33</v>
      </c>
      <c r="P237" s="10">
        <v>8.84</v>
      </c>
      <c r="Q237" s="10">
        <v>2.2799999999999998</v>
      </c>
      <c r="R237" s="10">
        <v>0</v>
      </c>
      <c r="S237" s="10">
        <v>0</v>
      </c>
      <c r="T237" s="10">
        <v>0.27</v>
      </c>
      <c r="U237" s="10">
        <v>0.69</v>
      </c>
      <c r="V237" s="10">
        <v>167.38</v>
      </c>
      <c r="W237" s="10">
        <v>67.23</v>
      </c>
      <c r="X237" s="10">
        <v>9.6</v>
      </c>
      <c r="Y237" s="10">
        <v>12.9</v>
      </c>
      <c r="Z237" s="10">
        <v>43.36</v>
      </c>
      <c r="AA237" s="10">
        <v>1.07</v>
      </c>
      <c r="AB237" s="10">
        <v>0</v>
      </c>
      <c r="AC237" s="10">
        <v>1.37</v>
      </c>
      <c r="AD237" s="10">
        <v>0.28000000000000003</v>
      </c>
      <c r="AE237" s="10">
        <v>0.39</v>
      </c>
      <c r="AF237" s="10">
        <v>0.05</v>
      </c>
      <c r="AG237" s="10">
        <v>0.02</v>
      </c>
      <c r="AH237" s="10">
        <v>0.19</v>
      </c>
      <c r="AI237" s="10">
        <v>0.56000000000000005</v>
      </c>
      <c r="AJ237" s="10">
        <v>0</v>
      </c>
    </row>
    <row r="238" spans="1:36" s="2" customFormat="1" ht="15" x14ac:dyDescent="0.25">
      <c r="A238" s="14"/>
      <c r="B238" s="14" t="s">
        <v>52</v>
      </c>
      <c r="C238" s="15"/>
      <c r="D238" s="14">
        <v>686.53</v>
      </c>
      <c r="E238" s="15">
        <v>50.14</v>
      </c>
      <c r="F238" s="15">
        <v>45.22</v>
      </c>
      <c r="G238" s="15">
        <v>56.12</v>
      </c>
      <c r="H238" s="15">
        <v>9.01</v>
      </c>
      <c r="I238" s="15">
        <v>68.040000000000006</v>
      </c>
      <c r="J238" s="15">
        <v>992.42</v>
      </c>
      <c r="K238" s="14">
        <v>5.27</v>
      </c>
      <c r="L238" s="14">
        <v>5.34</v>
      </c>
      <c r="M238" s="14">
        <v>5.2</v>
      </c>
      <c r="N238" s="14">
        <v>0</v>
      </c>
      <c r="O238" s="14">
        <v>34.729999999999997</v>
      </c>
      <c r="P238" s="14">
        <v>33.31</v>
      </c>
      <c r="Q238" s="14">
        <v>7.5</v>
      </c>
      <c r="R238" s="14">
        <v>0</v>
      </c>
      <c r="S238" s="14">
        <v>0</v>
      </c>
      <c r="T238" s="14">
        <v>1.0900000000000001</v>
      </c>
      <c r="U238" s="14">
        <v>11.84</v>
      </c>
      <c r="V238" s="14">
        <v>168.58</v>
      </c>
      <c r="W238" s="14">
        <v>515.07000000000005</v>
      </c>
      <c r="X238" s="14">
        <v>1412.27</v>
      </c>
      <c r="Y238" s="14">
        <v>86.48</v>
      </c>
      <c r="Z238" s="14">
        <v>876.16</v>
      </c>
      <c r="AA238" s="14">
        <v>2.4900000000000002</v>
      </c>
      <c r="AB238" s="14">
        <v>1111.3</v>
      </c>
      <c r="AC238" s="14">
        <v>877.76</v>
      </c>
      <c r="AD238" s="14">
        <v>557.29</v>
      </c>
      <c r="AE238" s="14">
        <v>5.04</v>
      </c>
      <c r="AF238" s="14">
        <v>0.17</v>
      </c>
      <c r="AG238" s="14">
        <v>0.43</v>
      </c>
      <c r="AH238" s="14">
        <v>0.92</v>
      </c>
      <c r="AI238" s="14">
        <v>1.33</v>
      </c>
      <c r="AJ238" s="14">
        <v>65.290000000000006</v>
      </c>
    </row>
    <row r="239" spans="1:36" s="2" customFormat="1" ht="15" x14ac:dyDescent="0.25">
      <c r="A239" s="14"/>
      <c r="B239" s="14" t="s">
        <v>56</v>
      </c>
      <c r="C239" s="15"/>
      <c r="D239" s="14">
        <v>1086.8699999999999</v>
      </c>
      <c r="E239" s="15">
        <v>66.739999999999995</v>
      </c>
      <c r="F239" s="15">
        <v>52.89</v>
      </c>
      <c r="G239" s="15">
        <v>73.260000000000005</v>
      </c>
      <c r="H239" s="15">
        <v>11.85</v>
      </c>
      <c r="I239" s="15">
        <v>147.81</v>
      </c>
      <c r="J239" s="15">
        <v>1541.49</v>
      </c>
      <c r="K239" s="14">
        <v>15.97</v>
      </c>
      <c r="L239" s="14">
        <v>5.59</v>
      </c>
      <c r="M239" s="14">
        <v>13.78</v>
      </c>
      <c r="N239" s="14">
        <v>0</v>
      </c>
      <c r="O239" s="14">
        <v>65.099999999999994</v>
      </c>
      <c r="P239" s="14">
        <v>82.71</v>
      </c>
      <c r="Q239" s="14">
        <v>11.7</v>
      </c>
      <c r="R239" s="14">
        <v>0</v>
      </c>
      <c r="S239" s="14">
        <v>0</v>
      </c>
      <c r="T239" s="14">
        <v>1.79</v>
      </c>
      <c r="U239" s="14">
        <v>15.81</v>
      </c>
      <c r="V239" s="14">
        <v>341.14</v>
      </c>
      <c r="W239" s="14">
        <v>893.85</v>
      </c>
      <c r="X239" s="14">
        <v>1708.78</v>
      </c>
      <c r="Y239" s="14">
        <v>165.11</v>
      </c>
      <c r="Z239" s="14">
        <v>1215.8599999999999</v>
      </c>
      <c r="AA239" s="14">
        <v>5.29</v>
      </c>
      <c r="AB239" s="14">
        <v>1183.42</v>
      </c>
      <c r="AC239" s="14">
        <v>950.3</v>
      </c>
      <c r="AD239" s="14">
        <v>692.51</v>
      </c>
      <c r="AE239" s="14">
        <v>6.22</v>
      </c>
      <c r="AF239" s="14">
        <v>0.43</v>
      </c>
      <c r="AG239" s="14">
        <v>0.7</v>
      </c>
      <c r="AH239" s="14">
        <v>2.25</v>
      </c>
      <c r="AI239" s="14">
        <v>7.06</v>
      </c>
      <c r="AJ239" s="14">
        <v>66.09</v>
      </c>
    </row>
    <row r="240" spans="1:36" s="2" customFormat="1" ht="15" x14ac:dyDescent="0.25">
      <c r="C240" s="4"/>
      <c r="E240" s="4"/>
      <c r="F240" s="4"/>
      <c r="G240" s="4"/>
      <c r="H240" s="4"/>
      <c r="I240" s="4"/>
      <c r="J240" s="4"/>
    </row>
    <row r="241" spans="3:10" s="2" customFormat="1" ht="15" x14ac:dyDescent="0.25">
      <c r="C241" s="4"/>
      <c r="E241" s="4"/>
      <c r="F241" s="4"/>
      <c r="G241" s="4"/>
      <c r="H241" s="4"/>
      <c r="I241" s="4"/>
      <c r="J241" s="4"/>
    </row>
    <row r="242" spans="3:10" s="2" customFormat="1" ht="15" x14ac:dyDescent="0.25">
      <c r="C242" s="4"/>
      <c r="E242" s="4"/>
      <c r="F242" s="4"/>
      <c r="G242" s="4"/>
      <c r="H242" s="4"/>
      <c r="I242" s="4"/>
      <c r="J242" s="4"/>
    </row>
    <row r="243" spans="3:10" s="2" customFormat="1" ht="15" x14ac:dyDescent="0.25">
      <c r="C243" s="4"/>
      <c r="E243" s="4"/>
      <c r="F243" s="4"/>
      <c r="G243" s="4"/>
      <c r="H243" s="4"/>
      <c r="I243" s="4"/>
      <c r="J243" s="4"/>
    </row>
    <row r="244" spans="3:10" s="2" customFormat="1" ht="15" x14ac:dyDescent="0.25">
      <c r="C244" s="4"/>
      <c r="E244" s="4"/>
      <c r="F244" s="4"/>
      <c r="G244" s="4"/>
      <c r="H244" s="4"/>
      <c r="I244" s="4"/>
      <c r="J244" s="4"/>
    </row>
    <row r="245" spans="3:10" s="2" customFormat="1" ht="15" x14ac:dyDescent="0.25">
      <c r="C245" s="4"/>
      <c r="E245" s="4"/>
      <c r="F245" s="4"/>
      <c r="G245" s="4"/>
      <c r="H245" s="4"/>
      <c r="I245" s="4"/>
      <c r="J245" s="4"/>
    </row>
    <row r="246" spans="3:10" s="2" customFormat="1" ht="15" x14ac:dyDescent="0.25">
      <c r="C246" s="4"/>
      <c r="E246" s="4"/>
      <c r="F246" s="4"/>
      <c r="G246" s="4"/>
      <c r="H246" s="4"/>
      <c r="I246" s="4"/>
      <c r="J246" s="4"/>
    </row>
    <row r="247" spans="3:10" s="2" customFormat="1" ht="15" x14ac:dyDescent="0.25">
      <c r="C247" s="4"/>
      <c r="E247" s="4"/>
      <c r="F247" s="4"/>
      <c r="G247" s="4"/>
      <c r="H247" s="4"/>
      <c r="I247" s="4"/>
      <c r="J247" s="4"/>
    </row>
    <row r="248" spans="3:10" s="2" customFormat="1" ht="15" x14ac:dyDescent="0.25">
      <c r="C248" s="4"/>
      <c r="E248" s="4"/>
      <c r="F248" s="4"/>
      <c r="G248" s="4"/>
      <c r="H248" s="4"/>
      <c r="I248" s="4"/>
      <c r="J248" s="4"/>
    </row>
    <row r="249" spans="3:10" s="2" customFormat="1" ht="15" x14ac:dyDescent="0.25">
      <c r="C249" s="4"/>
      <c r="E249" s="4"/>
      <c r="F249" s="4"/>
      <c r="G249" s="4"/>
      <c r="H249" s="4"/>
      <c r="I249" s="4"/>
      <c r="J249" s="4"/>
    </row>
    <row r="250" spans="3:10" s="2" customFormat="1" ht="15" x14ac:dyDescent="0.25">
      <c r="C250" s="4"/>
      <c r="E250" s="4"/>
      <c r="F250" s="4"/>
      <c r="G250" s="4"/>
      <c r="H250" s="4"/>
      <c r="I250" s="4"/>
      <c r="J250" s="4"/>
    </row>
    <row r="251" spans="3:10" s="2" customFormat="1" ht="15" x14ac:dyDescent="0.25">
      <c r="C251" s="4"/>
      <c r="E251" s="4"/>
      <c r="F251" s="4"/>
      <c r="G251" s="4"/>
      <c r="H251" s="4"/>
      <c r="I251" s="4"/>
      <c r="J251" s="4"/>
    </row>
    <row r="252" spans="3:10" s="2" customFormat="1" ht="15" x14ac:dyDescent="0.25">
      <c r="C252" s="4"/>
      <c r="E252" s="4"/>
      <c r="F252" s="4"/>
      <c r="G252" s="4"/>
      <c r="H252" s="4"/>
      <c r="I252" s="4"/>
      <c r="J252" s="4"/>
    </row>
    <row r="253" spans="3:10" s="2" customFormat="1" ht="15" x14ac:dyDescent="0.25">
      <c r="C253" s="4"/>
      <c r="E253" s="4"/>
      <c r="F253" s="4"/>
      <c r="G253" s="4"/>
      <c r="H253" s="4"/>
      <c r="I253" s="4"/>
      <c r="J253" s="4"/>
    </row>
    <row r="254" spans="3:10" s="2" customFormat="1" ht="15" x14ac:dyDescent="0.25">
      <c r="C254" s="4"/>
      <c r="E254" s="4"/>
      <c r="F254" s="4"/>
      <c r="G254" s="4"/>
      <c r="H254" s="4"/>
      <c r="I254" s="4"/>
      <c r="J254" s="4"/>
    </row>
    <row r="255" spans="3:10" s="2" customFormat="1" ht="15" x14ac:dyDescent="0.25">
      <c r="C255" s="4"/>
      <c r="E255" s="4"/>
      <c r="F255" s="4"/>
      <c r="G255" s="4"/>
      <c r="H255" s="4"/>
      <c r="I255" s="4"/>
      <c r="J255" s="4"/>
    </row>
    <row r="256" spans="3:10" s="2" customFormat="1" ht="15" x14ac:dyDescent="0.25">
      <c r="C256" s="4"/>
      <c r="E256" s="4"/>
      <c r="F256" s="4"/>
      <c r="G256" s="4"/>
      <c r="H256" s="4"/>
      <c r="I256" s="4"/>
      <c r="J256" s="4"/>
    </row>
    <row r="257" spans="3:10" s="2" customFormat="1" ht="15" x14ac:dyDescent="0.25">
      <c r="C257" s="4"/>
      <c r="E257" s="4"/>
      <c r="F257" s="4"/>
      <c r="G257" s="4"/>
      <c r="H257" s="4"/>
      <c r="I257" s="4"/>
      <c r="J257" s="4"/>
    </row>
    <row r="258" spans="3:10" s="2" customFormat="1" ht="15" x14ac:dyDescent="0.25">
      <c r="C258" s="4"/>
      <c r="E258" s="4"/>
      <c r="F258" s="4"/>
      <c r="G258" s="4"/>
      <c r="H258" s="4"/>
      <c r="I258" s="4"/>
      <c r="J258" s="4"/>
    </row>
    <row r="259" spans="3:10" s="2" customFormat="1" ht="15" x14ac:dyDescent="0.25">
      <c r="C259" s="4"/>
      <c r="E259" s="4"/>
      <c r="F259" s="4"/>
      <c r="G259" s="4"/>
      <c r="H259" s="4"/>
      <c r="I259" s="4"/>
      <c r="J259" s="4"/>
    </row>
    <row r="260" spans="3:10" s="2" customFormat="1" ht="15" x14ac:dyDescent="0.25">
      <c r="C260" s="4"/>
      <c r="E260" s="4"/>
      <c r="F260" s="4"/>
      <c r="G260" s="4"/>
      <c r="H260" s="4"/>
      <c r="I260" s="4"/>
      <c r="J260" s="4"/>
    </row>
    <row r="261" spans="3:10" s="2" customFormat="1" ht="15" x14ac:dyDescent="0.25">
      <c r="C261" s="4"/>
      <c r="E261" s="4"/>
      <c r="F261" s="4"/>
      <c r="G261" s="4"/>
      <c r="H261" s="4"/>
      <c r="I261" s="4"/>
      <c r="J261" s="4"/>
    </row>
    <row r="262" spans="3:10" s="2" customFormat="1" ht="15" x14ac:dyDescent="0.25">
      <c r="C262" s="4"/>
      <c r="E262" s="4"/>
      <c r="F262" s="4"/>
      <c r="G262" s="4"/>
      <c r="H262" s="4"/>
      <c r="I262" s="4"/>
      <c r="J262" s="4"/>
    </row>
    <row r="263" spans="3:10" s="2" customFormat="1" ht="15" x14ac:dyDescent="0.25">
      <c r="C263" s="4"/>
      <c r="E263" s="4"/>
      <c r="F263" s="4"/>
      <c r="G263" s="4"/>
      <c r="H263" s="4"/>
      <c r="I263" s="4"/>
      <c r="J263" s="4"/>
    </row>
    <row r="264" spans="3:10" s="2" customFormat="1" ht="15" x14ac:dyDescent="0.25">
      <c r="C264" s="4"/>
      <c r="E264" s="4"/>
      <c r="F264" s="4"/>
      <c r="G264" s="4"/>
      <c r="H264" s="4"/>
      <c r="I264" s="4"/>
      <c r="J264" s="4"/>
    </row>
    <row r="265" spans="3:10" s="2" customFormat="1" ht="15" x14ac:dyDescent="0.25">
      <c r="C265" s="4"/>
      <c r="E265" s="4"/>
      <c r="F265" s="4"/>
      <c r="G265" s="4"/>
      <c r="H265" s="4"/>
      <c r="I265" s="4"/>
      <c r="J265" s="4"/>
    </row>
    <row r="266" spans="3:10" s="2" customFormat="1" ht="15" x14ac:dyDescent="0.25">
      <c r="C266" s="4"/>
      <c r="E266" s="4"/>
      <c r="F266" s="4"/>
      <c r="G266" s="4"/>
      <c r="H266" s="4"/>
      <c r="I266" s="4"/>
      <c r="J266" s="4"/>
    </row>
    <row r="267" spans="3:10" s="2" customFormat="1" ht="15" x14ac:dyDescent="0.25">
      <c r="C267" s="4"/>
      <c r="E267" s="4"/>
      <c r="F267" s="4"/>
      <c r="G267" s="4"/>
      <c r="H267" s="4"/>
      <c r="I267" s="4"/>
      <c r="J267" s="4"/>
    </row>
    <row r="268" spans="3:10" s="2" customFormat="1" ht="15" x14ac:dyDescent="0.25">
      <c r="C268" s="4"/>
      <c r="E268" s="4"/>
      <c r="F268" s="4"/>
      <c r="G268" s="4"/>
      <c r="H268" s="4"/>
      <c r="I268" s="4"/>
      <c r="J268" s="4"/>
    </row>
    <row r="269" spans="3:10" s="2" customFormat="1" ht="15" x14ac:dyDescent="0.25">
      <c r="C269" s="4"/>
      <c r="E269" s="4"/>
      <c r="F269" s="4"/>
      <c r="G269" s="4"/>
      <c r="H269" s="4"/>
      <c r="I269" s="4"/>
      <c r="J269" s="4"/>
    </row>
    <row r="270" spans="3:10" s="2" customFormat="1" ht="15" x14ac:dyDescent="0.25">
      <c r="C270" s="4"/>
      <c r="E270" s="4"/>
      <c r="F270" s="4"/>
      <c r="G270" s="4"/>
      <c r="H270" s="4"/>
      <c r="I270" s="4"/>
      <c r="J270" s="4"/>
    </row>
    <row r="271" spans="3:10" s="2" customFormat="1" ht="15" x14ac:dyDescent="0.25">
      <c r="C271" s="4"/>
      <c r="E271" s="4"/>
      <c r="F271" s="4"/>
      <c r="G271" s="4"/>
      <c r="H271" s="4"/>
      <c r="I271" s="4"/>
      <c r="J271" s="4"/>
    </row>
    <row r="272" spans="3:10" s="2" customFormat="1" ht="15" x14ac:dyDescent="0.25">
      <c r="C272" s="4"/>
      <c r="E272" s="4"/>
      <c r="F272" s="4"/>
      <c r="G272" s="4"/>
      <c r="H272" s="4"/>
      <c r="I272" s="4"/>
      <c r="J272" s="4"/>
    </row>
    <row r="273" spans="3:10" s="2" customFormat="1" ht="15" x14ac:dyDescent="0.25">
      <c r="C273" s="4"/>
      <c r="E273" s="4"/>
      <c r="F273" s="4"/>
      <c r="G273" s="4"/>
      <c r="H273" s="4"/>
      <c r="I273" s="4"/>
      <c r="J273" s="4"/>
    </row>
    <row r="274" spans="3:10" s="2" customFormat="1" ht="15" x14ac:dyDescent="0.25">
      <c r="C274" s="4"/>
      <c r="E274" s="4"/>
      <c r="F274" s="4"/>
      <c r="G274" s="4"/>
      <c r="H274" s="4"/>
      <c r="I274" s="4"/>
      <c r="J274" s="4"/>
    </row>
    <row r="275" spans="3:10" s="2" customFormat="1" ht="15" x14ac:dyDescent="0.25">
      <c r="C275" s="4"/>
      <c r="E275" s="4"/>
      <c r="F275" s="4"/>
      <c r="G275" s="4"/>
      <c r="H275" s="4"/>
      <c r="I275" s="4"/>
      <c r="J275" s="4"/>
    </row>
    <row r="276" spans="3:10" s="2" customFormat="1" ht="15" x14ac:dyDescent="0.25">
      <c r="C276" s="4"/>
      <c r="E276" s="4"/>
      <c r="F276" s="4"/>
      <c r="G276" s="4"/>
      <c r="H276" s="4"/>
      <c r="I276" s="4"/>
      <c r="J276" s="4"/>
    </row>
    <row r="277" spans="3:10" s="2" customFormat="1" ht="15" x14ac:dyDescent="0.25">
      <c r="C277" s="4"/>
      <c r="E277" s="4"/>
      <c r="F277" s="4"/>
      <c r="G277" s="4"/>
      <c r="H277" s="4"/>
      <c r="I277" s="4"/>
      <c r="J277" s="4"/>
    </row>
    <row r="278" spans="3:10" s="2" customFormat="1" ht="15" x14ac:dyDescent="0.25">
      <c r="C278" s="4"/>
      <c r="E278" s="4"/>
      <c r="F278" s="4"/>
      <c r="G278" s="4"/>
      <c r="H278" s="4"/>
      <c r="I278" s="4"/>
      <c r="J278" s="4"/>
    </row>
    <row r="279" spans="3:10" s="2" customFormat="1" ht="15" x14ac:dyDescent="0.25">
      <c r="C279" s="4"/>
      <c r="E279" s="4"/>
      <c r="F279" s="4"/>
      <c r="G279" s="4"/>
      <c r="H279" s="4"/>
      <c r="I279" s="4"/>
      <c r="J279" s="4"/>
    </row>
    <row r="280" spans="3:10" s="2" customFormat="1" ht="15" x14ac:dyDescent="0.25">
      <c r="C280" s="4"/>
      <c r="E280" s="4"/>
      <c r="F280" s="4"/>
      <c r="G280" s="4"/>
      <c r="H280" s="4"/>
      <c r="I280" s="4"/>
      <c r="J280" s="4"/>
    </row>
    <row r="281" spans="3:10" s="2" customFormat="1" ht="15" x14ac:dyDescent="0.25">
      <c r="C281" s="4"/>
      <c r="E281" s="4"/>
      <c r="F281" s="4"/>
      <c r="G281" s="4"/>
      <c r="H281" s="4"/>
      <c r="I281" s="4"/>
      <c r="J281" s="4"/>
    </row>
    <row r="282" spans="3:10" s="2" customFormat="1" ht="15" x14ac:dyDescent="0.25">
      <c r="C282" s="4"/>
      <c r="E282" s="4"/>
      <c r="F282" s="4"/>
      <c r="G282" s="4"/>
      <c r="H282" s="4"/>
      <c r="I282" s="4"/>
      <c r="J282" s="4"/>
    </row>
    <row r="283" spans="3:10" s="2" customFormat="1" ht="15" x14ac:dyDescent="0.25">
      <c r="C283" s="4"/>
      <c r="E283" s="4"/>
      <c r="F283" s="4"/>
      <c r="G283" s="4"/>
      <c r="H283" s="4"/>
      <c r="I283" s="4"/>
      <c r="J283" s="4"/>
    </row>
    <row r="284" spans="3:10" s="2" customFormat="1" ht="15" x14ac:dyDescent="0.25">
      <c r="C284" s="4"/>
      <c r="E284" s="4"/>
      <c r="F284" s="4"/>
      <c r="G284" s="4"/>
      <c r="H284" s="4"/>
      <c r="I284" s="4"/>
      <c r="J284" s="4"/>
    </row>
    <row r="285" spans="3:10" s="2" customFormat="1" ht="15" x14ac:dyDescent="0.25">
      <c r="C285" s="4"/>
      <c r="E285" s="4"/>
      <c r="F285" s="4"/>
      <c r="G285" s="4"/>
      <c r="H285" s="4"/>
      <c r="I285" s="4"/>
      <c r="J285" s="4"/>
    </row>
    <row r="286" spans="3:10" s="2" customFormat="1" ht="15" x14ac:dyDescent="0.25">
      <c r="C286" s="4"/>
      <c r="E286" s="4"/>
      <c r="F286" s="4"/>
      <c r="G286" s="4"/>
      <c r="H286" s="4"/>
      <c r="I286" s="4"/>
      <c r="J286" s="4"/>
    </row>
    <row r="287" spans="3:10" s="2" customFormat="1" ht="15" x14ac:dyDescent="0.25">
      <c r="C287" s="4"/>
      <c r="E287" s="4"/>
      <c r="F287" s="4"/>
      <c r="G287" s="4"/>
      <c r="H287" s="4"/>
      <c r="I287" s="4"/>
      <c r="J287" s="4"/>
    </row>
    <row r="288" spans="3:10" s="2" customFormat="1" ht="15" x14ac:dyDescent="0.25">
      <c r="C288" s="4"/>
      <c r="E288" s="4"/>
      <c r="F288" s="4"/>
      <c r="G288" s="4"/>
      <c r="H288" s="4"/>
      <c r="I288" s="4"/>
      <c r="J288" s="4"/>
    </row>
    <row r="289" spans="3:10" s="2" customFormat="1" ht="15" x14ac:dyDescent="0.25">
      <c r="C289" s="4"/>
      <c r="E289" s="4"/>
      <c r="F289" s="4"/>
      <c r="G289" s="4"/>
      <c r="H289" s="4"/>
      <c r="I289" s="4"/>
      <c r="J289" s="4"/>
    </row>
    <row r="290" spans="3:10" s="2" customFormat="1" ht="15" x14ac:dyDescent="0.25">
      <c r="C290" s="4"/>
      <c r="E290" s="4"/>
      <c r="F290" s="4"/>
      <c r="G290" s="4"/>
      <c r="H290" s="4"/>
      <c r="I290" s="4"/>
      <c r="J290" s="4"/>
    </row>
    <row r="291" spans="3:10" s="2" customFormat="1" ht="15" x14ac:dyDescent="0.25">
      <c r="C291" s="4"/>
      <c r="E291" s="4"/>
      <c r="F291" s="4"/>
      <c r="G291" s="4"/>
      <c r="H291" s="4"/>
      <c r="I291" s="4"/>
      <c r="J291" s="4"/>
    </row>
    <row r="292" spans="3:10" s="2" customFormat="1" ht="15" x14ac:dyDescent="0.25">
      <c r="C292" s="4"/>
      <c r="E292" s="4"/>
      <c r="F292" s="4"/>
      <c r="G292" s="4"/>
      <c r="H292" s="4"/>
      <c r="I292" s="4"/>
      <c r="J292" s="4"/>
    </row>
    <row r="293" spans="3:10" s="2" customFormat="1" ht="15" x14ac:dyDescent="0.25">
      <c r="C293" s="4"/>
      <c r="E293" s="4"/>
      <c r="F293" s="4"/>
      <c r="G293" s="4"/>
      <c r="H293" s="4"/>
      <c r="I293" s="4"/>
      <c r="J293" s="4"/>
    </row>
    <row r="294" spans="3:10" s="2" customFormat="1" ht="15" x14ac:dyDescent="0.25">
      <c r="C294" s="4"/>
      <c r="E294" s="4"/>
      <c r="F294" s="4"/>
      <c r="G294" s="4"/>
      <c r="H294" s="4"/>
      <c r="I294" s="4"/>
      <c r="J294" s="4"/>
    </row>
    <row r="295" spans="3:10" s="2" customFormat="1" ht="15" x14ac:dyDescent="0.25">
      <c r="C295" s="4"/>
      <c r="E295" s="4"/>
      <c r="F295" s="4"/>
      <c r="G295" s="4"/>
      <c r="H295" s="4"/>
      <c r="I295" s="4"/>
      <c r="J295" s="4"/>
    </row>
    <row r="296" spans="3:10" s="2" customFormat="1" ht="15" x14ac:dyDescent="0.25">
      <c r="C296" s="4"/>
      <c r="E296" s="4"/>
      <c r="F296" s="4"/>
      <c r="G296" s="4"/>
      <c r="H296" s="4"/>
      <c r="I296" s="4"/>
      <c r="J296" s="4"/>
    </row>
    <row r="297" spans="3:10" s="2" customFormat="1" ht="15" x14ac:dyDescent="0.25">
      <c r="C297" s="4"/>
      <c r="E297" s="4"/>
      <c r="F297" s="4"/>
      <c r="G297" s="4"/>
      <c r="H297" s="4"/>
      <c r="I297" s="4"/>
      <c r="J297" s="4"/>
    </row>
    <row r="298" spans="3:10" s="2" customFormat="1" ht="15" x14ac:dyDescent="0.25">
      <c r="C298" s="4"/>
      <c r="E298" s="4"/>
      <c r="F298" s="4"/>
      <c r="G298" s="4"/>
      <c r="H298" s="4"/>
      <c r="I298" s="4"/>
      <c r="J298" s="4"/>
    </row>
    <row r="299" spans="3:10" s="2" customFormat="1" ht="15" x14ac:dyDescent="0.25">
      <c r="C299" s="4"/>
      <c r="E299" s="4"/>
      <c r="F299" s="4"/>
      <c r="G299" s="4"/>
      <c r="H299" s="4"/>
      <c r="I299" s="4"/>
      <c r="J299" s="4"/>
    </row>
    <row r="300" spans="3:10" s="2" customFormat="1" ht="15" x14ac:dyDescent="0.25">
      <c r="C300" s="4"/>
      <c r="E300" s="4"/>
      <c r="F300" s="4"/>
      <c r="G300" s="4"/>
      <c r="H300" s="4"/>
      <c r="I300" s="4"/>
      <c r="J300" s="4"/>
    </row>
    <row r="301" spans="3:10" s="2" customFormat="1" ht="15" x14ac:dyDescent="0.25">
      <c r="C301" s="4"/>
      <c r="E301" s="4"/>
      <c r="F301" s="4"/>
      <c r="G301" s="4"/>
      <c r="H301" s="4"/>
      <c r="I301" s="4"/>
      <c r="J301" s="4"/>
    </row>
    <row r="302" spans="3:10" s="2" customFormat="1" ht="15" x14ac:dyDescent="0.25">
      <c r="C302" s="4"/>
      <c r="E302" s="4"/>
      <c r="F302" s="4"/>
      <c r="G302" s="4"/>
      <c r="H302" s="4"/>
      <c r="I302" s="4"/>
      <c r="J302" s="4"/>
    </row>
    <row r="303" spans="3:10" s="2" customFormat="1" ht="15" x14ac:dyDescent="0.25">
      <c r="C303" s="4"/>
      <c r="E303" s="4"/>
      <c r="F303" s="4"/>
      <c r="G303" s="4"/>
      <c r="H303" s="4"/>
      <c r="I303" s="4"/>
      <c r="J303" s="4"/>
    </row>
    <row r="304" spans="3:10" s="2" customFormat="1" ht="15" x14ac:dyDescent="0.25">
      <c r="C304" s="4"/>
      <c r="E304" s="4"/>
      <c r="F304" s="4"/>
      <c r="G304" s="4"/>
      <c r="H304" s="4"/>
      <c r="I304" s="4"/>
      <c r="J304" s="4"/>
    </row>
    <row r="305" spans="3:10" s="2" customFormat="1" ht="15" x14ac:dyDescent="0.25">
      <c r="C305" s="4"/>
      <c r="E305" s="4"/>
      <c r="F305" s="4"/>
      <c r="G305" s="4"/>
      <c r="H305" s="4"/>
      <c r="I305" s="4"/>
      <c r="J305" s="4"/>
    </row>
    <row r="306" spans="3:10" s="2" customFormat="1" ht="15" x14ac:dyDescent="0.25">
      <c r="C306" s="4"/>
      <c r="E306" s="4"/>
      <c r="F306" s="4"/>
      <c r="G306" s="4"/>
      <c r="H306" s="4"/>
      <c r="I306" s="4"/>
      <c r="J306" s="4"/>
    </row>
    <row r="307" spans="3:10" s="2" customFormat="1" ht="15" x14ac:dyDescent="0.25">
      <c r="C307" s="4"/>
      <c r="E307" s="4"/>
      <c r="F307" s="4"/>
      <c r="G307" s="4"/>
      <c r="H307" s="4"/>
      <c r="I307" s="4"/>
      <c r="J307" s="4"/>
    </row>
    <row r="308" spans="3:10" s="2" customFormat="1" ht="15" x14ac:dyDescent="0.25">
      <c r="C308" s="4"/>
      <c r="E308" s="4"/>
      <c r="F308" s="4"/>
      <c r="G308" s="4"/>
      <c r="H308" s="4"/>
      <c r="I308" s="4"/>
      <c r="J308" s="4"/>
    </row>
    <row r="309" spans="3:10" s="2" customFormat="1" ht="15" x14ac:dyDescent="0.25">
      <c r="C309" s="4"/>
      <c r="E309" s="4"/>
      <c r="F309" s="4"/>
      <c r="G309" s="4"/>
      <c r="H309" s="4"/>
      <c r="I309" s="4"/>
      <c r="J309" s="4"/>
    </row>
    <row r="310" spans="3:10" s="2" customFormat="1" ht="15" x14ac:dyDescent="0.25">
      <c r="C310" s="4"/>
      <c r="E310" s="4"/>
      <c r="F310" s="4"/>
      <c r="G310" s="4"/>
      <c r="H310" s="4"/>
      <c r="I310" s="4"/>
      <c r="J310" s="4"/>
    </row>
    <row r="311" spans="3:10" s="2" customFormat="1" ht="15" x14ac:dyDescent="0.25">
      <c r="C311" s="4"/>
      <c r="E311" s="4"/>
      <c r="F311" s="4"/>
      <c r="G311" s="4"/>
      <c r="H311" s="4"/>
      <c r="I311" s="4"/>
      <c r="J311" s="4"/>
    </row>
    <row r="312" spans="3:10" s="2" customFormat="1" ht="15" x14ac:dyDescent="0.25">
      <c r="C312" s="4"/>
      <c r="E312" s="4"/>
      <c r="F312" s="4"/>
      <c r="G312" s="4"/>
      <c r="H312" s="4"/>
      <c r="I312" s="4"/>
      <c r="J312" s="4"/>
    </row>
    <row r="313" spans="3:10" s="2" customFormat="1" ht="15" x14ac:dyDescent="0.25">
      <c r="C313" s="4"/>
      <c r="E313" s="4"/>
      <c r="F313" s="4"/>
      <c r="G313" s="4"/>
      <c r="H313" s="4"/>
      <c r="I313" s="4"/>
      <c r="J313" s="4"/>
    </row>
    <row r="314" spans="3:10" s="2" customFormat="1" ht="15" x14ac:dyDescent="0.25">
      <c r="C314" s="4"/>
      <c r="E314" s="4"/>
      <c r="F314" s="4"/>
      <c r="G314" s="4"/>
      <c r="H314" s="4"/>
      <c r="I314" s="4"/>
      <c r="J314" s="4"/>
    </row>
    <row r="315" spans="3:10" s="2" customFormat="1" ht="15" x14ac:dyDescent="0.25">
      <c r="C315" s="4"/>
      <c r="E315" s="4"/>
      <c r="F315" s="4"/>
      <c r="G315" s="4"/>
      <c r="H315" s="4"/>
      <c r="I315" s="4"/>
      <c r="J315" s="4"/>
    </row>
    <row r="316" spans="3:10" s="2" customFormat="1" ht="15" x14ac:dyDescent="0.25">
      <c r="C316" s="4"/>
      <c r="E316" s="4"/>
      <c r="F316" s="4"/>
      <c r="G316" s="4"/>
      <c r="H316" s="4"/>
      <c r="I316" s="4"/>
      <c r="J316" s="4"/>
    </row>
    <row r="317" spans="3:10" s="2" customFormat="1" ht="15" x14ac:dyDescent="0.25">
      <c r="C317" s="4"/>
      <c r="E317" s="4"/>
      <c r="F317" s="4"/>
      <c r="G317" s="4"/>
      <c r="H317" s="4"/>
      <c r="I317" s="4"/>
      <c r="J317" s="4"/>
    </row>
    <row r="318" spans="3:10" s="2" customFormat="1" ht="15" x14ac:dyDescent="0.25">
      <c r="C318" s="4"/>
      <c r="E318" s="4"/>
      <c r="F318" s="4"/>
      <c r="G318" s="4"/>
      <c r="H318" s="4"/>
      <c r="I318" s="4"/>
      <c r="J318" s="4"/>
    </row>
    <row r="319" spans="3:10" s="2" customFormat="1" ht="15" x14ac:dyDescent="0.25">
      <c r="C319" s="4"/>
      <c r="E319" s="4"/>
      <c r="F319" s="4"/>
      <c r="G319" s="4"/>
      <c r="H319" s="4"/>
      <c r="I319" s="4"/>
      <c r="J319" s="4"/>
    </row>
    <row r="320" spans="3:10" s="2" customFormat="1" ht="15" x14ac:dyDescent="0.25">
      <c r="C320" s="4"/>
      <c r="E320" s="4"/>
      <c r="F320" s="4"/>
      <c r="G320" s="4"/>
      <c r="H320" s="4"/>
      <c r="I320" s="4"/>
      <c r="J320" s="4"/>
    </row>
    <row r="321" spans="3:10" s="2" customFormat="1" ht="15" x14ac:dyDescent="0.25">
      <c r="C321" s="4"/>
      <c r="E321" s="4"/>
      <c r="F321" s="4"/>
      <c r="G321" s="4"/>
      <c r="H321" s="4"/>
      <c r="I321" s="4"/>
      <c r="J321" s="4"/>
    </row>
    <row r="322" spans="3:10" s="2" customFormat="1" ht="15" x14ac:dyDescent="0.25">
      <c r="C322" s="4"/>
      <c r="E322" s="4"/>
      <c r="F322" s="4"/>
      <c r="G322" s="4"/>
      <c r="H322" s="4"/>
      <c r="I322" s="4"/>
      <c r="J322" s="4"/>
    </row>
    <row r="323" spans="3:10" s="2" customFormat="1" ht="15" x14ac:dyDescent="0.25">
      <c r="C323" s="4"/>
      <c r="E323" s="4"/>
      <c r="F323" s="4"/>
      <c r="G323" s="4"/>
      <c r="H323" s="4"/>
      <c r="I323" s="4"/>
      <c r="J323" s="4"/>
    </row>
    <row r="324" spans="3:10" s="2" customFormat="1" ht="15" x14ac:dyDescent="0.25">
      <c r="C324" s="4"/>
      <c r="E324" s="4"/>
      <c r="F324" s="4"/>
      <c r="G324" s="4"/>
      <c r="H324" s="4"/>
      <c r="I324" s="4"/>
      <c r="J324" s="4"/>
    </row>
    <row r="325" spans="3:10" s="2" customFormat="1" ht="15" x14ac:dyDescent="0.25">
      <c r="C325" s="4"/>
      <c r="E325" s="4"/>
      <c r="F325" s="4"/>
      <c r="G325" s="4"/>
      <c r="H325" s="4"/>
      <c r="I325" s="4"/>
      <c r="J325" s="4"/>
    </row>
    <row r="326" spans="3:10" s="2" customFormat="1" ht="15" x14ac:dyDescent="0.25">
      <c r="C326" s="4"/>
      <c r="E326" s="4"/>
      <c r="F326" s="4"/>
      <c r="G326" s="4"/>
      <c r="H326" s="4"/>
      <c r="I326" s="4"/>
      <c r="J326" s="4"/>
    </row>
    <row r="327" spans="3:10" s="2" customFormat="1" ht="15" x14ac:dyDescent="0.25">
      <c r="C327" s="4"/>
      <c r="E327" s="4"/>
      <c r="F327" s="4"/>
      <c r="G327" s="4"/>
      <c r="H327" s="4"/>
      <c r="I327" s="4"/>
      <c r="J327" s="4"/>
    </row>
    <row r="328" spans="3:10" s="2" customFormat="1" ht="15" x14ac:dyDescent="0.25">
      <c r="C328" s="4"/>
      <c r="E328" s="4"/>
      <c r="F328" s="4"/>
      <c r="G328" s="4"/>
      <c r="H328" s="4"/>
      <c r="I328" s="4"/>
      <c r="J328" s="4"/>
    </row>
    <row r="329" spans="3:10" s="2" customFormat="1" ht="15" x14ac:dyDescent="0.25">
      <c r="C329" s="4"/>
      <c r="E329" s="4"/>
      <c r="F329" s="4"/>
      <c r="G329" s="4"/>
      <c r="H329" s="4"/>
      <c r="I329" s="4"/>
      <c r="J329" s="4"/>
    </row>
    <row r="330" spans="3:10" s="2" customFormat="1" ht="15" x14ac:dyDescent="0.25">
      <c r="C330" s="4"/>
      <c r="E330" s="4"/>
      <c r="F330" s="4"/>
      <c r="G330" s="4"/>
      <c r="H330" s="4"/>
      <c r="I330" s="4"/>
      <c r="J330" s="4"/>
    </row>
    <row r="331" spans="3:10" s="2" customFormat="1" ht="15" x14ac:dyDescent="0.25">
      <c r="C331" s="4"/>
      <c r="E331" s="4"/>
      <c r="F331" s="4"/>
      <c r="G331" s="4"/>
      <c r="H331" s="4"/>
      <c r="I331" s="4"/>
      <c r="J331" s="4"/>
    </row>
    <row r="332" spans="3:10" s="2" customFormat="1" ht="15" x14ac:dyDescent="0.25">
      <c r="C332" s="4"/>
      <c r="E332" s="4"/>
      <c r="F332" s="4"/>
      <c r="G332" s="4"/>
      <c r="H332" s="4"/>
      <c r="I332" s="4"/>
      <c r="J332" s="4"/>
    </row>
    <row r="333" spans="3:10" s="2" customFormat="1" ht="15" x14ac:dyDescent="0.25">
      <c r="C333" s="4"/>
      <c r="E333" s="4"/>
      <c r="F333" s="4"/>
      <c r="G333" s="4"/>
      <c r="H333" s="4"/>
      <c r="I333" s="4"/>
      <c r="J333" s="4"/>
    </row>
    <row r="334" spans="3:10" s="2" customFormat="1" ht="15" x14ac:dyDescent="0.25">
      <c r="C334" s="4"/>
      <c r="E334" s="4"/>
      <c r="F334" s="4"/>
      <c r="G334" s="4"/>
      <c r="H334" s="4"/>
      <c r="I334" s="4"/>
      <c r="J334" s="4"/>
    </row>
    <row r="335" spans="3:10" s="2" customFormat="1" ht="15" x14ac:dyDescent="0.25">
      <c r="C335" s="4"/>
      <c r="E335" s="4"/>
      <c r="F335" s="4"/>
      <c r="G335" s="4"/>
      <c r="H335" s="4"/>
      <c r="I335" s="4"/>
      <c r="J335" s="4"/>
    </row>
    <row r="336" spans="3:10" s="2" customFormat="1" ht="15" x14ac:dyDescent="0.25">
      <c r="C336" s="4"/>
      <c r="E336" s="4"/>
      <c r="F336" s="4"/>
      <c r="G336" s="4"/>
      <c r="H336" s="4"/>
      <c r="I336" s="4"/>
      <c r="J336" s="4"/>
    </row>
    <row r="337" spans="3:10" s="2" customFormat="1" ht="15" x14ac:dyDescent="0.25">
      <c r="C337" s="4"/>
      <c r="E337" s="4"/>
      <c r="F337" s="4"/>
      <c r="G337" s="4"/>
      <c r="H337" s="4"/>
      <c r="I337" s="4"/>
      <c r="J337" s="4"/>
    </row>
    <row r="338" spans="3:10" s="2" customFormat="1" ht="15" x14ac:dyDescent="0.25">
      <c r="C338" s="4"/>
      <c r="E338" s="4"/>
      <c r="F338" s="4"/>
      <c r="G338" s="4"/>
      <c r="H338" s="4"/>
      <c r="I338" s="4"/>
      <c r="J338" s="4"/>
    </row>
    <row r="339" spans="3:10" s="2" customFormat="1" ht="15" x14ac:dyDescent="0.25">
      <c r="C339" s="4"/>
      <c r="E339" s="4"/>
      <c r="F339" s="4"/>
      <c r="G339" s="4"/>
      <c r="H339" s="4"/>
      <c r="I339" s="4"/>
      <c r="J339" s="4"/>
    </row>
    <row r="340" spans="3:10" s="2" customFormat="1" ht="15" x14ac:dyDescent="0.25">
      <c r="C340" s="4"/>
      <c r="E340" s="4"/>
      <c r="F340" s="4"/>
      <c r="G340" s="4"/>
      <c r="H340" s="4"/>
      <c r="I340" s="4"/>
      <c r="J340" s="4"/>
    </row>
    <row r="341" spans="3:10" s="2" customFormat="1" ht="15" x14ac:dyDescent="0.25">
      <c r="C341" s="4"/>
      <c r="E341" s="4"/>
      <c r="F341" s="4"/>
      <c r="G341" s="4"/>
      <c r="H341" s="4"/>
      <c r="I341" s="4"/>
      <c r="J341" s="4"/>
    </row>
    <row r="342" spans="3:10" s="2" customFormat="1" ht="15" x14ac:dyDescent="0.25">
      <c r="C342" s="4"/>
      <c r="E342" s="4"/>
      <c r="F342" s="4"/>
      <c r="G342" s="4"/>
      <c r="H342" s="4"/>
      <c r="I342" s="4"/>
      <c r="J342" s="4"/>
    </row>
    <row r="343" spans="3:10" s="2" customFormat="1" ht="15" x14ac:dyDescent="0.25">
      <c r="C343" s="4"/>
      <c r="E343" s="4"/>
      <c r="F343" s="4"/>
      <c r="G343" s="4"/>
      <c r="H343" s="4"/>
      <c r="I343" s="4"/>
      <c r="J343" s="4"/>
    </row>
    <row r="344" spans="3:10" s="2" customFormat="1" ht="15" x14ac:dyDescent="0.25">
      <c r="C344" s="4"/>
      <c r="E344" s="4"/>
      <c r="F344" s="4"/>
      <c r="G344" s="4"/>
      <c r="H344" s="4"/>
      <c r="I344" s="4"/>
      <c r="J344" s="4"/>
    </row>
    <row r="345" spans="3:10" s="2" customFormat="1" ht="15" x14ac:dyDescent="0.25">
      <c r="C345" s="4"/>
      <c r="E345" s="4"/>
      <c r="F345" s="4"/>
      <c r="G345" s="4"/>
      <c r="H345" s="4"/>
      <c r="I345" s="4"/>
      <c r="J345" s="4"/>
    </row>
    <row r="346" spans="3:10" s="2" customFormat="1" ht="15" x14ac:dyDescent="0.25">
      <c r="C346" s="4"/>
      <c r="E346" s="4"/>
      <c r="F346" s="4"/>
      <c r="G346" s="4"/>
      <c r="H346" s="4"/>
      <c r="I346" s="4"/>
      <c r="J346" s="4"/>
    </row>
    <row r="347" spans="3:10" s="2" customFormat="1" ht="15" x14ac:dyDescent="0.25">
      <c r="C347" s="4"/>
      <c r="E347" s="4"/>
      <c r="F347" s="4"/>
      <c r="G347" s="4"/>
      <c r="H347" s="4"/>
      <c r="I347" s="4"/>
      <c r="J347" s="4"/>
    </row>
    <row r="348" spans="3:10" s="2" customFormat="1" ht="15" x14ac:dyDescent="0.25">
      <c r="C348" s="4"/>
      <c r="E348" s="4"/>
      <c r="F348" s="4"/>
      <c r="G348" s="4"/>
      <c r="H348" s="4"/>
      <c r="I348" s="4"/>
      <c r="J348" s="4"/>
    </row>
    <row r="349" spans="3:10" s="2" customFormat="1" ht="15" x14ac:dyDescent="0.25">
      <c r="C349" s="4"/>
      <c r="E349" s="4"/>
      <c r="F349" s="4"/>
      <c r="G349" s="4"/>
      <c r="H349" s="4"/>
      <c r="I349" s="4"/>
      <c r="J349" s="4"/>
    </row>
    <row r="350" spans="3:10" s="2" customFormat="1" ht="15" x14ac:dyDescent="0.25">
      <c r="C350" s="4"/>
      <c r="E350" s="4"/>
      <c r="F350" s="4"/>
      <c r="G350" s="4"/>
      <c r="H350" s="4"/>
      <c r="I350" s="4"/>
      <c r="J350" s="4"/>
    </row>
    <row r="351" spans="3:10" s="2" customFormat="1" ht="15" x14ac:dyDescent="0.25">
      <c r="C351" s="4"/>
      <c r="E351" s="4"/>
      <c r="F351" s="4"/>
      <c r="G351" s="4"/>
      <c r="H351" s="4"/>
      <c r="I351" s="4"/>
      <c r="J351" s="4"/>
    </row>
    <row r="352" spans="3:10" s="2" customFormat="1" ht="15" x14ac:dyDescent="0.25">
      <c r="C352" s="4"/>
      <c r="E352" s="4"/>
      <c r="F352" s="4"/>
      <c r="G352" s="4"/>
      <c r="H352" s="4"/>
      <c r="I352" s="4"/>
      <c r="J352" s="4"/>
    </row>
    <row r="353" spans="3:10" s="2" customFormat="1" ht="15" x14ac:dyDescent="0.25">
      <c r="C353" s="4"/>
      <c r="E353" s="4"/>
      <c r="F353" s="4"/>
      <c r="G353" s="4"/>
      <c r="H353" s="4"/>
      <c r="I353" s="4"/>
      <c r="J353" s="4"/>
    </row>
    <row r="354" spans="3:10" s="2" customFormat="1" ht="15" x14ac:dyDescent="0.25">
      <c r="C354" s="4"/>
      <c r="E354" s="4"/>
      <c r="F354" s="4"/>
      <c r="G354" s="4"/>
      <c r="H354" s="4"/>
      <c r="I354" s="4"/>
      <c r="J354" s="4"/>
    </row>
    <row r="355" spans="3:10" s="2" customFormat="1" ht="15" x14ac:dyDescent="0.25">
      <c r="C355" s="4"/>
      <c r="E355" s="4"/>
      <c r="F355" s="4"/>
      <c r="G355" s="4"/>
      <c r="H355" s="4"/>
      <c r="I355" s="4"/>
      <c r="J355" s="4"/>
    </row>
    <row r="356" spans="3:10" s="2" customFormat="1" ht="15" x14ac:dyDescent="0.25">
      <c r="C356" s="4"/>
      <c r="E356" s="4"/>
      <c r="F356" s="4"/>
      <c r="G356" s="4"/>
      <c r="H356" s="4"/>
      <c r="I356" s="4"/>
      <c r="J356" s="4"/>
    </row>
    <row r="357" spans="3:10" s="2" customFormat="1" ht="15" x14ac:dyDescent="0.25">
      <c r="C357" s="4"/>
      <c r="E357" s="4"/>
      <c r="F357" s="4"/>
      <c r="G357" s="4"/>
      <c r="H357" s="4"/>
      <c r="I357" s="4"/>
      <c r="J357" s="4"/>
    </row>
    <row r="358" spans="3:10" s="2" customFormat="1" ht="15" x14ac:dyDescent="0.25">
      <c r="C358" s="4"/>
      <c r="E358" s="4"/>
      <c r="F358" s="4"/>
      <c r="G358" s="4"/>
      <c r="H358" s="4"/>
      <c r="I358" s="4"/>
      <c r="J358" s="4"/>
    </row>
    <row r="359" spans="3:10" s="2" customFormat="1" ht="15" x14ac:dyDescent="0.25">
      <c r="C359" s="4"/>
      <c r="E359" s="4"/>
      <c r="F359" s="4"/>
      <c r="G359" s="4"/>
      <c r="H359" s="4"/>
      <c r="I359" s="4"/>
      <c r="J359" s="4"/>
    </row>
    <row r="360" spans="3:10" s="2" customFormat="1" ht="15" x14ac:dyDescent="0.25">
      <c r="C360" s="4"/>
      <c r="E360" s="4"/>
      <c r="F360" s="4"/>
      <c r="G360" s="4"/>
      <c r="H360" s="4"/>
      <c r="I360" s="4"/>
      <c r="J360" s="4"/>
    </row>
    <row r="361" spans="3:10" s="2" customFormat="1" ht="15" x14ac:dyDescent="0.25">
      <c r="C361" s="4"/>
      <c r="E361" s="4"/>
      <c r="F361" s="4"/>
      <c r="G361" s="4"/>
      <c r="H361" s="4"/>
      <c r="I361" s="4"/>
      <c r="J361" s="4"/>
    </row>
    <row r="362" spans="3:10" s="2" customFormat="1" ht="15" x14ac:dyDescent="0.25">
      <c r="C362" s="4"/>
      <c r="E362" s="4"/>
      <c r="F362" s="4"/>
      <c r="G362" s="4"/>
      <c r="H362" s="4"/>
      <c r="I362" s="4"/>
      <c r="J362" s="4"/>
    </row>
    <row r="363" spans="3:10" s="2" customFormat="1" ht="15" x14ac:dyDescent="0.25">
      <c r="C363" s="4"/>
      <c r="E363" s="4"/>
      <c r="F363" s="4"/>
      <c r="G363" s="4"/>
      <c r="H363" s="4"/>
      <c r="I363" s="4"/>
      <c r="J363" s="4"/>
    </row>
    <row r="364" spans="3:10" s="2" customFormat="1" ht="15" x14ac:dyDescent="0.25">
      <c r="C364" s="4"/>
      <c r="E364" s="4"/>
      <c r="F364" s="4"/>
      <c r="G364" s="4"/>
      <c r="H364" s="4"/>
      <c r="I364" s="4"/>
      <c r="J364" s="4"/>
    </row>
    <row r="365" spans="3:10" s="2" customFormat="1" ht="15" x14ac:dyDescent="0.25">
      <c r="C365" s="4"/>
      <c r="E365" s="4"/>
      <c r="F365" s="4"/>
      <c r="G365" s="4"/>
      <c r="H365" s="4"/>
      <c r="I365" s="4"/>
      <c r="J365" s="4"/>
    </row>
    <row r="366" spans="3:10" s="2" customFormat="1" ht="15" x14ac:dyDescent="0.25">
      <c r="C366" s="4"/>
      <c r="E366" s="4"/>
      <c r="F366" s="4"/>
      <c r="G366" s="4"/>
      <c r="H366" s="4"/>
      <c r="I366" s="4"/>
      <c r="J366" s="4"/>
    </row>
    <row r="367" spans="3:10" s="2" customFormat="1" ht="15" x14ac:dyDescent="0.25">
      <c r="C367" s="4"/>
      <c r="E367" s="4"/>
      <c r="F367" s="4"/>
      <c r="G367" s="4"/>
      <c r="H367" s="4"/>
      <c r="I367" s="4"/>
      <c r="J367" s="4"/>
    </row>
    <row r="368" spans="3:10" s="2" customFormat="1" ht="15" x14ac:dyDescent="0.25">
      <c r="C368" s="4"/>
      <c r="E368" s="4"/>
      <c r="F368" s="4"/>
      <c r="G368" s="4"/>
      <c r="H368" s="4"/>
      <c r="I368" s="4"/>
      <c r="J368" s="4"/>
    </row>
    <row r="369" spans="3:10" s="2" customFormat="1" ht="15" x14ac:dyDescent="0.25">
      <c r="C369" s="4"/>
      <c r="E369" s="4"/>
      <c r="F369" s="4"/>
      <c r="G369" s="4"/>
      <c r="H369" s="4"/>
      <c r="I369" s="4"/>
      <c r="J369" s="4"/>
    </row>
    <row r="370" spans="3:10" s="2" customFormat="1" ht="15" x14ac:dyDescent="0.25">
      <c r="C370" s="4"/>
      <c r="E370" s="4"/>
      <c r="F370" s="4"/>
      <c r="G370" s="4"/>
      <c r="H370" s="4"/>
      <c r="I370" s="4"/>
      <c r="J370" s="4"/>
    </row>
    <row r="371" spans="3:10" s="2" customFormat="1" ht="15" x14ac:dyDescent="0.25">
      <c r="C371" s="4"/>
      <c r="E371" s="4"/>
      <c r="F371" s="4"/>
      <c r="G371" s="4"/>
      <c r="H371" s="4"/>
      <c r="I371" s="4"/>
      <c r="J371" s="4"/>
    </row>
    <row r="372" spans="3:10" s="2" customFormat="1" ht="15" x14ac:dyDescent="0.25">
      <c r="C372" s="4"/>
      <c r="E372" s="4"/>
      <c r="F372" s="4"/>
      <c r="G372" s="4"/>
      <c r="H372" s="4"/>
      <c r="I372" s="4"/>
      <c r="J372" s="4"/>
    </row>
    <row r="373" spans="3:10" s="2" customFormat="1" ht="15" x14ac:dyDescent="0.25">
      <c r="C373" s="4"/>
      <c r="E373" s="4"/>
      <c r="F373" s="4"/>
      <c r="G373" s="4"/>
      <c r="H373" s="4"/>
      <c r="I373" s="4"/>
      <c r="J373" s="4"/>
    </row>
    <row r="374" spans="3:10" s="2" customFormat="1" ht="15" x14ac:dyDescent="0.25">
      <c r="C374" s="4"/>
      <c r="E374" s="4"/>
      <c r="F374" s="4"/>
      <c r="G374" s="4"/>
      <c r="H374" s="4"/>
      <c r="I374" s="4"/>
      <c r="J374" s="4"/>
    </row>
    <row r="375" spans="3:10" s="2" customFormat="1" ht="15" x14ac:dyDescent="0.25">
      <c r="C375" s="4"/>
      <c r="E375" s="4"/>
      <c r="F375" s="4"/>
      <c r="G375" s="4"/>
      <c r="H375" s="4"/>
      <c r="I375" s="4"/>
      <c r="J375" s="4"/>
    </row>
    <row r="376" spans="3:10" s="2" customFormat="1" ht="15" x14ac:dyDescent="0.25">
      <c r="C376" s="4"/>
      <c r="E376" s="4"/>
      <c r="F376" s="4"/>
      <c r="G376" s="4"/>
      <c r="H376" s="4"/>
      <c r="I376" s="4"/>
      <c r="J376" s="4"/>
    </row>
    <row r="377" spans="3:10" s="2" customFormat="1" ht="15" x14ac:dyDescent="0.25">
      <c r="C377" s="4"/>
      <c r="E377" s="4"/>
      <c r="F377" s="4"/>
      <c r="G377" s="4"/>
      <c r="H377" s="4"/>
      <c r="I377" s="4"/>
      <c r="J377" s="4"/>
    </row>
    <row r="378" spans="3:10" s="2" customFormat="1" ht="15" x14ac:dyDescent="0.25">
      <c r="C378" s="4"/>
      <c r="E378" s="4"/>
      <c r="F378" s="4"/>
      <c r="G378" s="4"/>
      <c r="H378" s="4"/>
      <c r="I378" s="4"/>
      <c r="J378" s="4"/>
    </row>
    <row r="379" spans="3:10" s="2" customFormat="1" ht="15" x14ac:dyDescent="0.25">
      <c r="C379" s="4"/>
      <c r="E379" s="4"/>
      <c r="F379" s="4"/>
      <c r="G379" s="4"/>
      <c r="H379" s="4"/>
      <c r="I379" s="4"/>
      <c r="J379" s="4"/>
    </row>
    <row r="380" spans="3:10" s="2" customFormat="1" ht="15" x14ac:dyDescent="0.25">
      <c r="C380" s="4"/>
      <c r="E380" s="4"/>
      <c r="F380" s="4"/>
      <c r="G380" s="4"/>
      <c r="H380" s="4"/>
      <c r="I380" s="4"/>
      <c r="J380" s="4"/>
    </row>
    <row r="381" spans="3:10" s="2" customFormat="1" ht="15" x14ac:dyDescent="0.25">
      <c r="C381" s="4"/>
      <c r="E381" s="4"/>
      <c r="F381" s="4"/>
      <c r="G381" s="4"/>
      <c r="H381" s="4"/>
      <c r="I381" s="4"/>
      <c r="J381" s="4"/>
    </row>
    <row r="382" spans="3:10" s="2" customFormat="1" ht="15" x14ac:dyDescent="0.25">
      <c r="C382" s="4"/>
      <c r="E382" s="4"/>
      <c r="F382" s="4"/>
      <c r="G382" s="4"/>
      <c r="H382" s="4"/>
      <c r="I382" s="4"/>
      <c r="J382" s="4"/>
    </row>
    <row r="383" spans="3:10" s="2" customFormat="1" ht="15" x14ac:dyDescent="0.25">
      <c r="C383" s="4"/>
      <c r="E383" s="4"/>
      <c r="F383" s="4"/>
      <c r="G383" s="4"/>
      <c r="H383" s="4"/>
      <c r="I383" s="4"/>
      <c r="J383" s="4"/>
    </row>
    <row r="384" spans="3:10" s="2" customFormat="1" ht="15" x14ac:dyDescent="0.25">
      <c r="C384" s="4"/>
      <c r="E384" s="4"/>
      <c r="F384" s="4"/>
      <c r="G384" s="4"/>
      <c r="H384" s="4"/>
      <c r="I384" s="4"/>
      <c r="J384" s="4"/>
    </row>
    <row r="385" spans="3:10" s="2" customFormat="1" ht="15" x14ac:dyDescent="0.25">
      <c r="C385" s="4"/>
      <c r="E385" s="4"/>
      <c r="F385" s="4"/>
      <c r="G385" s="4"/>
      <c r="H385" s="4"/>
      <c r="I385" s="4"/>
      <c r="J385" s="4"/>
    </row>
    <row r="386" spans="3:10" s="2" customFormat="1" ht="15" x14ac:dyDescent="0.25">
      <c r="C386" s="4"/>
      <c r="E386" s="4"/>
      <c r="F386" s="4"/>
      <c r="G386" s="4"/>
      <c r="H386" s="4"/>
      <c r="I386" s="4"/>
      <c r="J386" s="4"/>
    </row>
    <row r="387" spans="3:10" s="2" customFormat="1" ht="15" x14ac:dyDescent="0.25">
      <c r="C387" s="4"/>
      <c r="E387" s="4"/>
      <c r="F387" s="4"/>
      <c r="G387" s="4"/>
      <c r="H387" s="4"/>
      <c r="I387" s="4"/>
      <c r="J387" s="4"/>
    </row>
    <row r="388" spans="3:10" s="2" customFormat="1" ht="15" x14ac:dyDescent="0.25">
      <c r="C388" s="4"/>
      <c r="E388" s="4"/>
      <c r="F388" s="4"/>
      <c r="G388" s="4"/>
      <c r="H388" s="4"/>
      <c r="I388" s="4"/>
      <c r="J388" s="4"/>
    </row>
    <row r="389" spans="3:10" s="2" customFormat="1" ht="15" x14ac:dyDescent="0.25">
      <c r="C389" s="4"/>
      <c r="E389" s="4"/>
      <c r="F389" s="4"/>
      <c r="G389" s="4"/>
      <c r="H389" s="4"/>
      <c r="I389" s="4"/>
      <c r="J389" s="4"/>
    </row>
    <row r="390" spans="3:10" s="2" customFormat="1" ht="15" x14ac:dyDescent="0.25">
      <c r="C390" s="4"/>
      <c r="E390" s="4"/>
      <c r="F390" s="4"/>
      <c r="G390" s="4"/>
      <c r="H390" s="4"/>
      <c r="I390" s="4"/>
      <c r="J390" s="4"/>
    </row>
    <row r="391" spans="3:10" s="2" customFormat="1" ht="15" x14ac:dyDescent="0.25">
      <c r="C391" s="4"/>
      <c r="E391" s="4"/>
      <c r="F391" s="4"/>
      <c r="G391" s="4"/>
      <c r="H391" s="4"/>
      <c r="I391" s="4"/>
      <c r="J391" s="4"/>
    </row>
    <row r="392" spans="3:10" s="2" customFormat="1" ht="15" x14ac:dyDescent="0.25">
      <c r="C392" s="4"/>
      <c r="E392" s="4"/>
      <c r="F392" s="4"/>
      <c r="G392" s="4"/>
      <c r="H392" s="4"/>
      <c r="I392" s="4"/>
      <c r="J392" s="4"/>
    </row>
    <row r="393" spans="3:10" s="2" customFormat="1" ht="15" x14ac:dyDescent="0.25">
      <c r="C393" s="4"/>
      <c r="E393" s="4"/>
      <c r="F393" s="4"/>
      <c r="G393" s="4"/>
      <c r="H393" s="4"/>
      <c r="I393" s="4"/>
      <c r="J393" s="4"/>
    </row>
    <row r="394" spans="3:10" s="2" customFormat="1" ht="15" x14ac:dyDescent="0.25">
      <c r="C394" s="4"/>
      <c r="E394" s="4"/>
      <c r="F394" s="4"/>
      <c r="G394" s="4"/>
      <c r="H394" s="4"/>
      <c r="I394" s="4"/>
      <c r="J394" s="4"/>
    </row>
    <row r="395" spans="3:10" s="2" customFormat="1" ht="15" x14ac:dyDescent="0.25">
      <c r="C395" s="4"/>
      <c r="E395" s="4"/>
      <c r="F395" s="4"/>
      <c r="G395" s="4"/>
      <c r="H395" s="4"/>
      <c r="I395" s="4"/>
      <c r="J395" s="4"/>
    </row>
    <row r="396" spans="3:10" s="2" customFormat="1" ht="15" x14ac:dyDescent="0.25">
      <c r="C396" s="4"/>
      <c r="E396" s="4"/>
      <c r="F396" s="4"/>
      <c r="G396" s="4"/>
      <c r="H396" s="4"/>
      <c r="I396" s="4"/>
      <c r="J396" s="4"/>
    </row>
    <row r="397" spans="3:10" s="2" customFormat="1" ht="15" x14ac:dyDescent="0.25">
      <c r="C397" s="4"/>
      <c r="E397" s="4"/>
      <c r="F397" s="4"/>
      <c r="G397" s="4"/>
      <c r="H397" s="4"/>
      <c r="I397" s="4"/>
      <c r="J397" s="4"/>
    </row>
    <row r="398" spans="3:10" s="2" customFormat="1" ht="15" x14ac:dyDescent="0.25">
      <c r="C398" s="4"/>
      <c r="E398" s="4"/>
      <c r="F398" s="4"/>
      <c r="G398" s="4"/>
      <c r="H398" s="4"/>
      <c r="I398" s="4"/>
      <c r="J398" s="4"/>
    </row>
    <row r="399" spans="3:10" s="2" customFormat="1" ht="15" x14ac:dyDescent="0.25">
      <c r="C399" s="4"/>
      <c r="E399" s="4"/>
      <c r="F399" s="4"/>
      <c r="G399" s="4"/>
      <c r="H399" s="4"/>
      <c r="I399" s="4"/>
      <c r="J399" s="4"/>
    </row>
    <row r="400" spans="3:10" s="2" customFormat="1" ht="15" x14ac:dyDescent="0.25">
      <c r="C400" s="4"/>
      <c r="E400" s="4"/>
      <c r="F400" s="4"/>
      <c r="G400" s="4"/>
      <c r="H400" s="4"/>
      <c r="I400" s="4"/>
      <c r="J400" s="4"/>
    </row>
    <row r="401" spans="1:36" s="2" customFormat="1" ht="15" x14ac:dyDescent="0.25">
      <c r="C401" s="4"/>
      <c r="E401" s="4"/>
      <c r="F401" s="4"/>
      <c r="G401" s="4"/>
      <c r="H401" s="4"/>
      <c r="I401" s="4"/>
      <c r="J401" s="4"/>
    </row>
    <row r="402" spans="1:36" s="2" customFormat="1" ht="15" x14ac:dyDescent="0.25">
      <c r="C402" s="4"/>
      <c r="E402" s="4"/>
      <c r="F402" s="4"/>
      <c r="G402" s="4"/>
      <c r="H402" s="4"/>
      <c r="I402" s="4"/>
      <c r="J402" s="4"/>
    </row>
    <row r="403" spans="1:36" s="2" customFormat="1" ht="15" x14ac:dyDescent="0.25">
      <c r="C403" s="4"/>
      <c r="E403" s="4"/>
      <c r="F403" s="4"/>
      <c r="G403" s="4"/>
      <c r="H403" s="4"/>
      <c r="I403" s="4"/>
      <c r="J403" s="4"/>
    </row>
    <row r="404" spans="1:36" s="2" customFormat="1" ht="15" x14ac:dyDescent="0.25">
      <c r="C404" s="4"/>
      <c r="E404" s="4"/>
      <c r="F404" s="4"/>
      <c r="G404" s="4"/>
      <c r="H404" s="4"/>
      <c r="I404" s="4"/>
      <c r="J404" s="4"/>
    </row>
    <row r="405" spans="1:36" s="2" customFormat="1" ht="15" x14ac:dyDescent="0.25">
      <c r="C405" s="4"/>
      <c r="E405" s="4"/>
      <c r="F405" s="4"/>
      <c r="G405" s="4"/>
      <c r="H405" s="4"/>
      <c r="I405" s="4"/>
      <c r="J405" s="4"/>
    </row>
    <row r="406" spans="1:36" s="2" customFormat="1" ht="15" x14ac:dyDescent="0.25">
      <c r="C406" s="4"/>
      <c r="E406" s="4"/>
      <c r="F406" s="4"/>
      <c r="G406" s="4"/>
      <c r="H406" s="4"/>
      <c r="I406" s="4"/>
      <c r="J406" s="4"/>
    </row>
    <row r="407" spans="1:36" s="2" customFormat="1" ht="15" x14ac:dyDescent="0.25">
      <c r="C407" s="4"/>
      <c r="E407" s="4"/>
      <c r="F407" s="4"/>
      <c r="G407" s="4"/>
      <c r="H407" s="4"/>
      <c r="I407" s="4"/>
      <c r="J407" s="4"/>
    </row>
    <row r="408" spans="1:36" s="2" customFormat="1" ht="15" x14ac:dyDescent="0.25">
      <c r="C408" s="4"/>
      <c r="E408" s="4"/>
      <c r="F408" s="4"/>
      <c r="G408" s="4"/>
      <c r="H408" s="4"/>
      <c r="I408" s="4"/>
      <c r="J408" s="4"/>
    </row>
    <row r="409" spans="1:36" s="2" customFormat="1" ht="15" x14ac:dyDescent="0.25">
      <c r="C409" s="4"/>
      <c r="E409" s="4"/>
      <c r="F409" s="4"/>
      <c r="G409" s="4"/>
      <c r="H409" s="4"/>
      <c r="I409" s="4"/>
      <c r="J409" s="4"/>
    </row>
    <row r="410" spans="1:36" s="2" customFormat="1" ht="15" x14ac:dyDescent="0.25">
      <c r="C410" s="4"/>
      <c r="E410" s="4"/>
      <c r="F410" s="4"/>
      <c r="G410" s="4"/>
      <c r="H410" s="4"/>
      <c r="I410" s="4"/>
      <c r="J410" s="4"/>
    </row>
    <row r="411" spans="1:36" s="2" customFormat="1" ht="15" x14ac:dyDescent="0.25">
      <c r="C411" s="4"/>
      <c r="E411" s="4"/>
      <c r="F411" s="4"/>
      <c r="G411" s="4"/>
      <c r="H411" s="4"/>
      <c r="I411" s="4"/>
      <c r="J411" s="4"/>
    </row>
    <row r="412" spans="1:36" x14ac:dyDescent="0.25">
      <c r="A412" s="2"/>
      <c r="B412" s="2"/>
      <c r="C412" s="4"/>
      <c r="D412" s="2"/>
      <c r="E412" s="4"/>
      <c r="F412" s="4"/>
      <c r="G412" s="4"/>
      <c r="H412" s="4"/>
      <c r="I412" s="4"/>
      <c r="J412" s="4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25">
      <c r="A413" s="2"/>
      <c r="B413" s="2"/>
      <c r="C413" s="4"/>
      <c r="D413" s="2"/>
      <c r="E413" s="4"/>
      <c r="F413" s="4"/>
      <c r="G413" s="4"/>
      <c r="H413" s="4"/>
      <c r="I413" s="4"/>
      <c r="J413" s="4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25">
      <c r="A414" s="2"/>
      <c r="B414" s="2"/>
      <c r="C414" s="4"/>
      <c r="D414" s="2"/>
      <c r="E414" s="4"/>
      <c r="F414" s="4"/>
      <c r="G414" s="4"/>
      <c r="H414" s="4"/>
      <c r="I414" s="4"/>
      <c r="J414" s="4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25">
      <c r="A415" s="2"/>
      <c r="B415" s="2"/>
      <c r="C415" s="4"/>
      <c r="D415" s="2"/>
      <c r="E415" s="4"/>
      <c r="F415" s="4"/>
      <c r="G415" s="4"/>
      <c r="H415" s="4"/>
      <c r="I415" s="4"/>
      <c r="J415" s="4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25">
      <c r="A416" s="2"/>
      <c r="B416" s="2"/>
      <c r="C416" s="4"/>
      <c r="D416" s="2"/>
      <c r="E416" s="4"/>
      <c r="F416" s="4"/>
      <c r="G416" s="4"/>
      <c r="H416" s="4"/>
      <c r="I416" s="4"/>
      <c r="J416" s="4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25">
      <c r="A417" s="2"/>
      <c r="B417" s="2"/>
      <c r="C417" s="4"/>
      <c r="D417" s="2"/>
      <c r="E417" s="4"/>
      <c r="F417" s="4"/>
      <c r="G417" s="4"/>
      <c r="H417" s="4"/>
      <c r="I417" s="4"/>
      <c r="J417" s="4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25">
      <c r="A418" s="2"/>
      <c r="B418" s="2"/>
      <c r="C418" s="4"/>
      <c r="D418" s="2"/>
      <c r="E418" s="4"/>
      <c r="F418" s="4"/>
      <c r="G418" s="4"/>
      <c r="H418" s="4"/>
      <c r="I418" s="4"/>
      <c r="J418" s="4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25">
      <c r="A419" s="2"/>
      <c r="B419" s="2"/>
      <c r="C419" s="4"/>
      <c r="D419" s="2"/>
      <c r="E419" s="4"/>
      <c r="F419" s="4"/>
      <c r="G419" s="4"/>
      <c r="H419" s="4"/>
      <c r="I419" s="4"/>
      <c r="J419" s="4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25">
      <c r="A420" s="2"/>
      <c r="B420" s="2"/>
      <c r="C420" s="4"/>
      <c r="D420" s="2"/>
      <c r="E420" s="4"/>
      <c r="F420" s="4"/>
      <c r="G420" s="4"/>
      <c r="H420" s="4"/>
      <c r="I420" s="4"/>
      <c r="J420" s="4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25">
      <c r="A421" s="2"/>
      <c r="B421" s="2"/>
      <c r="C421" s="4"/>
      <c r="D421" s="2"/>
      <c r="E421" s="4"/>
      <c r="F421" s="4"/>
      <c r="G421" s="4"/>
      <c r="H421" s="4"/>
      <c r="I421" s="4"/>
      <c r="J421" s="4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25">
      <c r="A422" s="2"/>
      <c r="B422" s="2"/>
      <c r="C422" s="4"/>
      <c r="D422" s="2"/>
      <c r="E422" s="4"/>
      <c r="F422" s="4"/>
      <c r="G422" s="4"/>
      <c r="H422" s="4"/>
      <c r="I422" s="4"/>
      <c r="J422" s="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25">
      <c r="A423" s="2"/>
      <c r="B423" s="2"/>
      <c r="C423" s="4"/>
      <c r="D423" s="2"/>
      <c r="E423" s="4"/>
      <c r="F423" s="4"/>
      <c r="G423" s="4"/>
      <c r="H423" s="4"/>
      <c r="I423" s="4"/>
      <c r="J423" s="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25">
      <c r="A424" s="2"/>
      <c r="B424" s="2"/>
      <c r="C424" s="4"/>
      <c r="D424" s="2"/>
      <c r="E424" s="4"/>
      <c r="F424" s="4"/>
      <c r="G424" s="4"/>
      <c r="H424" s="4"/>
      <c r="I424" s="4"/>
      <c r="J424" s="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25">
      <c r="A425" s="2"/>
      <c r="B425" s="2"/>
      <c r="C425" s="4"/>
      <c r="D425" s="2"/>
      <c r="E425" s="4"/>
      <c r="F425" s="4"/>
      <c r="G425" s="4"/>
      <c r="H425" s="4"/>
      <c r="I425" s="4"/>
      <c r="J425" s="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25">
      <c r="A426" s="2"/>
      <c r="B426" s="2"/>
      <c r="C426" s="4"/>
      <c r="D426" s="2"/>
      <c r="E426" s="4"/>
      <c r="F426" s="4"/>
      <c r="G426" s="4"/>
      <c r="H426" s="4"/>
      <c r="I426" s="4"/>
      <c r="J426" s="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25">
      <c r="A427" s="2"/>
      <c r="B427" s="2"/>
      <c r="C427" s="4"/>
      <c r="D427" s="2"/>
      <c r="E427" s="4"/>
      <c r="F427" s="4"/>
      <c r="G427" s="4"/>
      <c r="H427" s="4"/>
      <c r="I427" s="4"/>
      <c r="J427" s="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25">
      <c r="A428" s="2"/>
      <c r="B428" s="2"/>
      <c r="C428" s="4"/>
      <c r="D428" s="2"/>
      <c r="E428" s="4"/>
      <c r="F428" s="4"/>
      <c r="G428" s="4"/>
      <c r="H428" s="4"/>
      <c r="I428" s="4"/>
      <c r="J428" s="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25">
      <c r="C429" s="3"/>
      <c r="E429" s="3"/>
      <c r="F429" s="3"/>
      <c r="G429" s="3"/>
      <c r="H429" s="3"/>
      <c r="I429" s="3"/>
      <c r="J429" s="3"/>
    </row>
    <row r="430" spans="1:36" x14ac:dyDescent="0.25">
      <c r="C430" s="3"/>
      <c r="E430" s="3"/>
      <c r="F430" s="3"/>
      <c r="G430" s="3"/>
      <c r="H430" s="3"/>
      <c r="I430" s="3"/>
      <c r="J430" s="3"/>
    </row>
    <row r="431" spans="1:36" x14ac:dyDescent="0.25">
      <c r="C431" s="3"/>
      <c r="E431" s="3"/>
      <c r="F431" s="3"/>
      <c r="G431" s="3"/>
      <c r="H431" s="3"/>
      <c r="I431" s="3"/>
      <c r="J431" s="3"/>
    </row>
    <row r="432" spans="1:36" x14ac:dyDescent="0.25">
      <c r="C432" s="3"/>
      <c r="E432" s="3"/>
      <c r="F432" s="3"/>
      <c r="G432" s="3"/>
      <c r="H432" s="3"/>
      <c r="I432" s="3"/>
      <c r="J432" s="3"/>
    </row>
    <row r="433" spans="3:10" x14ac:dyDescent="0.25">
      <c r="C433" s="3"/>
      <c r="E433" s="3"/>
      <c r="F433" s="3"/>
      <c r="G433" s="3"/>
      <c r="H433" s="3"/>
      <c r="I433" s="3"/>
      <c r="J433" s="3"/>
    </row>
    <row r="434" spans="3:10" x14ac:dyDescent="0.25">
      <c r="C434" s="3"/>
      <c r="E434" s="3"/>
      <c r="F434" s="3"/>
      <c r="G434" s="3"/>
      <c r="H434" s="3"/>
      <c r="I434" s="3"/>
      <c r="J434" s="3"/>
    </row>
    <row r="435" spans="3:10" x14ac:dyDescent="0.25">
      <c r="C435" s="3"/>
      <c r="E435" s="3"/>
      <c r="F435" s="3"/>
      <c r="G435" s="3"/>
      <c r="H435" s="3"/>
      <c r="I435" s="3"/>
      <c r="J435" s="3"/>
    </row>
    <row r="436" spans="3:10" x14ac:dyDescent="0.25">
      <c r="C436" s="3"/>
      <c r="E436" s="3"/>
      <c r="F436" s="3"/>
      <c r="G436" s="3"/>
      <c r="H436" s="3"/>
      <c r="I436" s="3"/>
      <c r="J436" s="3"/>
    </row>
    <row r="437" spans="3:10" x14ac:dyDescent="0.25">
      <c r="C437" s="3"/>
      <c r="E437" s="3"/>
      <c r="F437" s="3"/>
      <c r="G437" s="3"/>
      <c r="H437" s="3"/>
      <c r="I437" s="3"/>
      <c r="J437" s="3"/>
    </row>
    <row r="438" spans="3:10" x14ac:dyDescent="0.25">
      <c r="C438" s="3"/>
      <c r="E438" s="3"/>
      <c r="F438" s="3"/>
      <c r="G438" s="3"/>
      <c r="H438" s="3"/>
      <c r="I438" s="3"/>
      <c r="J438" s="3"/>
    </row>
    <row r="439" spans="3:10" x14ac:dyDescent="0.25">
      <c r="C439" s="3"/>
      <c r="E439" s="3"/>
      <c r="F439" s="3"/>
      <c r="G439" s="3"/>
      <c r="H439" s="3"/>
      <c r="I439" s="3"/>
      <c r="J439" s="3"/>
    </row>
    <row r="440" spans="3:10" x14ac:dyDescent="0.25">
      <c r="C440" s="3"/>
      <c r="E440" s="3"/>
      <c r="F440" s="3"/>
      <c r="G440" s="3"/>
      <c r="H440" s="3"/>
      <c r="I440" s="3"/>
      <c r="J440" s="3"/>
    </row>
    <row r="441" spans="3:10" x14ac:dyDescent="0.25">
      <c r="C441" s="3"/>
      <c r="E441" s="3"/>
      <c r="F441" s="3"/>
      <c r="G441" s="3"/>
      <c r="H441" s="3"/>
      <c r="I441" s="3"/>
      <c r="J441" s="3"/>
    </row>
    <row r="442" spans="3:10" x14ac:dyDescent="0.25">
      <c r="C442" s="3"/>
      <c r="E442" s="3"/>
      <c r="F442" s="3"/>
      <c r="G442" s="3"/>
      <c r="H442" s="3"/>
      <c r="I442" s="3"/>
      <c r="J442" s="3"/>
    </row>
    <row r="443" spans="3:10" x14ac:dyDescent="0.25">
      <c r="C443" s="3"/>
      <c r="E443" s="3"/>
      <c r="F443" s="3"/>
      <c r="G443" s="3"/>
      <c r="H443" s="3"/>
      <c r="I443" s="3"/>
      <c r="J443" s="3"/>
    </row>
    <row r="444" spans="3:10" x14ac:dyDescent="0.25">
      <c r="C444" s="3"/>
      <c r="E444" s="3"/>
      <c r="F444" s="3"/>
      <c r="G444" s="3"/>
      <c r="H444" s="3"/>
      <c r="I444" s="3"/>
      <c r="J444" s="3"/>
    </row>
    <row r="445" spans="3:10" x14ac:dyDescent="0.25">
      <c r="C445" s="3"/>
      <c r="E445" s="3"/>
      <c r="F445" s="3"/>
      <c r="G445" s="3"/>
      <c r="H445" s="3"/>
      <c r="I445" s="3"/>
      <c r="J445" s="3"/>
    </row>
    <row r="446" spans="3:10" x14ac:dyDescent="0.25">
      <c r="C446" s="3"/>
      <c r="E446" s="3"/>
      <c r="F446" s="3"/>
      <c r="G446" s="3"/>
      <c r="H446" s="3"/>
      <c r="I446" s="3"/>
      <c r="J446" s="3"/>
    </row>
    <row r="447" spans="3:10" x14ac:dyDescent="0.25">
      <c r="C447" s="3"/>
      <c r="E447" s="3"/>
      <c r="F447" s="3"/>
      <c r="G447" s="3"/>
      <c r="H447" s="3"/>
      <c r="I447" s="3"/>
      <c r="J447" s="3"/>
    </row>
    <row r="448" spans="3:10" x14ac:dyDescent="0.25">
      <c r="C448" s="3"/>
      <c r="E448" s="3"/>
      <c r="F448" s="3"/>
      <c r="G448" s="3"/>
      <c r="H448" s="3"/>
      <c r="I448" s="3"/>
      <c r="J448" s="3"/>
    </row>
    <row r="449" spans="3:10" x14ac:dyDescent="0.25">
      <c r="C449" s="3"/>
      <c r="E449" s="3"/>
      <c r="F449" s="3"/>
      <c r="G449" s="3"/>
      <c r="H449" s="3"/>
      <c r="I449" s="3"/>
      <c r="J449" s="3"/>
    </row>
    <row r="450" spans="3:10" x14ac:dyDescent="0.25">
      <c r="C450" s="3"/>
      <c r="E450" s="3"/>
      <c r="F450" s="3"/>
      <c r="G450" s="3"/>
      <c r="H450" s="3"/>
      <c r="I450" s="3"/>
      <c r="J450" s="3"/>
    </row>
    <row r="451" spans="3:10" x14ac:dyDescent="0.25">
      <c r="C451" s="3"/>
      <c r="E451" s="3"/>
      <c r="F451" s="3"/>
      <c r="G451" s="3"/>
      <c r="H451" s="3"/>
      <c r="I451" s="3"/>
      <c r="J451" s="3"/>
    </row>
    <row r="452" spans="3:10" x14ac:dyDescent="0.25">
      <c r="C452" s="3"/>
      <c r="E452" s="3"/>
      <c r="F452" s="3"/>
      <c r="G452" s="3"/>
      <c r="H452" s="3"/>
      <c r="I452" s="3"/>
      <c r="J452" s="3"/>
    </row>
    <row r="453" spans="3:10" x14ac:dyDescent="0.25">
      <c r="C453" s="3"/>
      <c r="E453" s="3"/>
      <c r="F453" s="3"/>
      <c r="G453" s="3"/>
      <c r="H453" s="3"/>
      <c r="I453" s="3"/>
      <c r="J453" s="3"/>
    </row>
    <row r="454" spans="3:10" x14ac:dyDescent="0.25">
      <c r="C454" s="3"/>
      <c r="E454" s="3"/>
      <c r="F454" s="3"/>
      <c r="G454" s="3"/>
      <c r="H454" s="3"/>
      <c r="I454" s="3"/>
      <c r="J454" s="3"/>
    </row>
    <row r="455" spans="3:10" x14ac:dyDescent="0.25">
      <c r="C455" s="3"/>
      <c r="E455" s="3"/>
      <c r="F455" s="3"/>
      <c r="G455" s="3"/>
      <c r="H455" s="3"/>
      <c r="I455" s="3"/>
      <c r="J455" s="3"/>
    </row>
    <row r="456" spans="3:10" x14ac:dyDescent="0.25">
      <c r="C456" s="3"/>
      <c r="E456" s="3"/>
      <c r="F456" s="3"/>
      <c r="G456" s="3"/>
      <c r="H456" s="3"/>
      <c r="I456" s="3"/>
      <c r="J456" s="3"/>
    </row>
    <row r="457" spans="3:10" x14ac:dyDescent="0.25">
      <c r="C457" s="3"/>
      <c r="E457" s="3"/>
      <c r="F457" s="3"/>
      <c r="G457" s="3"/>
      <c r="H457" s="3"/>
      <c r="I457" s="3"/>
      <c r="J457" s="3"/>
    </row>
    <row r="458" spans="3:10" x14ac:dyDescent="0.25">
      <c r="C458" s="3"/>
      <c r="E458" s="3"/>
      <c r="F458" s="3"/>
      <c r="G458" s="3"/>
      <c r="H458" s="3"/>
      <c r="I458" s="3"/>
      <c r="J458" s="3"/>
    </row>
    <row r="459" spans="3:10" x14ac:dyDescent="0.25">
      <c r="C459" s="3"/>
      <c r="E459" s="3"/>
      <c r="F459" s="3"/>
      <c r="G459" s="3"/>
      <c r="H459" s="3"/>
      <c r="I459" s="3"/>
      <c r="J459" s="3"/>
    </row>
    <row r="460" spans="3:10" x14ac:dyDescent="0.25">
      <c r="C460" s="3"/>
      <c r="E460" s="3"/>
      <c r="F460" s="3"/>
      <c r="G460" s="3"/>
      <c r="H460" s="3"/>
      <c r="I460" s="3"/>
      <c r="J460" s="3"/>
    </row>
    <row r="461" spans="3:10" x14ac:dyDescent="0.25">
      <c r="C461" s="3"/>
      <c r="E461" s="3"/>
      <c r="F461" s="3"/>
      <c r="G461" s="3"/>
      <c r="H461" s="3"/>
      <c r="I461" s="3"/>
      <c r="J461" s="3"/>
    </row>
    <row r="462" spans="3:10" x14ac:dyDescent="0.25">
      <c r="C462" s="3"/>
      <c r="E462" s="3"/>
      <c r="F462" s="3"/>
      <c r="G462" s="3"/>
      <c r="H462" s="3"/>
      <c r="I462" s="3"/>
      <c r="J462" s="3"/>
    </row>
    <row r="463" spans="3:10" x14ac:dyDescent="0.25">
      <c r="C463" s="3"/>
      <c r="E463" s="3"/>
      <c r="F463" s="3"/>
      <c r="G463" s="3"/>
      <c r="H463" s="3"/>
      <c r="I463" s="3"/>
      <c r="J463" s="3"/>
    </row>
    <row r="464" spans="3:10" x14ac:dyDescent="0.25">
      <c r="C464" s="3"/>
      <c r="E464" s="3"/>
      <c r="F464" s="3"/>
      <c r="G464" s="3"/>
      <c r="H464" s="3"/>
      <c r="I464" s="3"/>
      <c r="J464" s="3"/>
    </row>
    <row r="465" spans="3:10" x14ac:dyDescent="0.25">
      <c r="C465" s="3"/>
      <c r="E465" s="3"/>
      <c r="F465" s="3"/>
      <c r="G465" s="3"/>
      <c r="H465" s="3"/>
      <c r="I465" s="3"/>
      <c r="J465" s="3"/>
    </row>
    <row r="466" spans="3:10" x14ac:dyDescent="0.25">
      <c r="C466" s="3"/>
      <c r="E466" s="3"/>
      <c r="F466" s="3"/>
      <c r="G466" s="3"/>
      <c r="H466" s="3"/>
      <c r="I466" s="3"/>
      <c r="J466" s="3"/>
    </row>
    <row r="467" spans="3:10" x14ac:dyDescent="0.25">
      <c r="C467" s="3"/>
      <c r="E467" s="3"/>
      <c r="F467" s="3"/>
      <c r="G467" s="3"/>
      <c r="H467" s="3"/>
      <c r="I467" s="3"/>
      <c r="J467" s="3"/>
    </row>
    <row r="468" spans="3:10" x14ac:dyDescent="0.25">
      <c r="C468" s="3"/>
      <c r="E468" s="3"/>
      <c r="F468" s="3"/>
      <c r="G468" s="3"/>
      <c r="H468" s="3"/>
      <c r="I468" s="3"/>
      <c r="J468" s="3"/>
    </row>
    <row r="469" spans="3:10" x14ac:dyDescent="0.25">
      <c r="C469" s="3"/>
      <c r="E469" s="3"/>
      <c r="F469" s="3"/>
      <c r="G469" s="3"/>
      <c r="H469" s="3"/>
      <c r="I469" s="3"/>
      <c r="J469" s="3"/>
    </row>
    <row r="470" spans="3:10" x14ac:dyDescent="0.25">
      <c r="C470" s="3"/>
      <c r="E470" s="3"/>
      <c r="F470" s="3"/>
      <c r="G470" s="3"/>
      <c r="H470" s="3"/>
      <c r="I470" s="3"/>
      <c r="J470" s="3"/>
    </row>
    <row r="471" spans="3:10" x14ac:dyDescent="0.25">
      <c r="C471" s="3"/>
      <c r="E471" s="3"/>
      <c r="F471" s="3"/>
      <c r="G471" s="3"/>
      <c r="H471" s="3"/>
      <c r="I471" s="3"/>
      <c r="J471" s="3"/>
    </row>
    <row r="472" spans="3:10" x14ac:dyDescent="0.25">
      <c r="C472" s="3"/>
      <c r="E472" s="3"/>
      <c r="F472" s="3"/>
      <c r="G472" s="3"/>
      <c r="H472" s="3"/>
      <c r="I472" s="3"/>
      <c r="J472" s="3"/>
    </row>
    <row r="473" spans="3:10" x14ac:dyDescent="0.25">
      <c r="C473" s="3"/>
      <c r="E473" s="3"/>
      <c r="F473" s="3"/>
      <c r="G473" s="3"/>
      <c r="H473" s="3"/>
      <c r="I473" s="3"/>
      <c r="J473" s="3"/>
    </row>
    <row r="474" spans="3:10" x14ac:dyDescent="0.25">
      <c r="C474" s="3"/>
      <c r="E474" s="3"/>
      <c r="F474" s="3"/>
      <c r="G474" s="3"/>
      <c r="H474" s="3"/>
      <c r="I474" s="3"/>
      <c r="J474" s="3"/>
    </row>
    <row r="475" spans="3:10" x14ac:dyDescent="0.25">
      <c r="C475" s="3"/>
      <c r="E475" s="3"/>
      <c r="F475" s="3"/>
      <c r="G475" s="3"/>
      <c r="H475" s="3"/>
      <c r="I475" s="3"/>
      <c r="J475" s="3"/>
    </row>
    <row r="476" spans="3:10" x14ac:dyDescent="0.25">
      <c r="C476" s="3"/>
      <c r="E476" s="3"/>
      <c r="F476" s="3"/>
      <c r="G476" s="3"/>
      <c r="H476" s="3"/>
      <c r="I476" s="3"/>
      <c r="J476" s="3"/>
    </row>
    <row r="477" spans="3:10" x14ac:dyDescent="0.25">
      <c r="C477" s="3"/>
      <c r="E477" s="3"/>
      <c r="F477" s="3"/>
      <c r="G477" s="3"/>
      <c r="H477" s="3"/>
      <c r="I477" s="3"/>
      <c r="J477" s="3"/>
    </row>
    <row r="478" spans="3:10" x14ac:dyDescent="0.25">
      <c r="C478" s="3"/>
      <c r="E478" s="3"/>
      <c r="F478" s="3"/>
      <c r="G478" s="3"/>
      <c r="H478" s="3"/>
      <c r="I478" s="3"/>
      <c r="J478" s="3"/>
    </row>
    <row r="479" spans="3:10" x14ac:dyDescent="0.25">
      <c r="C479" s="3"/>
      <c r="E479" s="3"/>
      <c r="F479" s="3"/>
      <c r="G479" s="3"/>
      <c r="H479" s="3"/>
      <c r="I479" s="3"/>
      <c r="J479" s="3"/>
    </row>
    <row r="480" spans="3:10" x14ac:dyDescent="0.25">
      <c r="C480" s="3"/>
      <c r="E480" s="3"/>
      <c r="F480" s="3"/>
      <c r="G480" s="3"/>
      <c r="H480" s="3"/>
      <c r="I480" s="3"/>
      <c r="J480" s="3"/>
    </row>
    <row r="481" spans="3:10" x14ac:dyDescent="0.25">
      <c r="C481" s="3"/>
      <c r="E481" s="3"/>
      <c r="F481" s="3"/>
      <c r="G481" s="3"/>
      <c r="H481" s="3"/>
      <c r="I481" s="3"/>
      <c r="J481" s="3"/>
    </row>
    <row r="482" spans="3:10" x14ac:dyDescent="0.25">
      <c r="C482" s="3"/>
      <c r="E482" s="3"/>
      <c r="F482" s="3"/>
      <c r="G482" s="3"/>
      <c r="H482" s="3"/>
      <c r="I482" s="3"/>
      <c r="J482" s="3"/>
    </row>
    <row r="483" spans="3:10" x14ac:dyDescent="0.25">
      <c r="C483" s="3"/>
      <c r="E483" s="3"/>
      <c r="F483" s="3"/>
      <c r="G483" s="3"/>
      <c r="H483" s="3"/>
      <c r="I483" s="3"/>
      <c r="J483" s="3"/>
    </row>
    <row r="484" spans="3:10" x14ac:dyDescent="0.25">
      <c r="C484" s="3"/>
      <c r="E484" s="3"/>
      <c r="F484" s="3"/>
      <c r="G484" s="3"/>
      <c r="H484" s="3"/>
      <c r="I484" s="3"/>
      <c r="J484" s="3"/>
    </row>
    <row r="485" spans="3:10" x14ac:dyDescent="0.25">
      <c r="C485" s="3"/>
      <c r="E485" s="3"/>
      <c r="F485" s="3"/>
      <c r="G485" s="3"/>
      <c r="H485" s="3"/>
      <c r="I485" s="3"/>
      <c r="J485" s="3"/>
    </row>
    <row r="486" spans="3:10" x14ac:dyDescent="0.25">
      <c r="C486" s="3"/>
      <c r="E486" s="3"/>
      <c r="F486" s="3"/>
      <c r="G486" s="3"/>
      <c r="H486" s="3"/>
      <c r="I486" s="3"/>
      <c r="J486" s="3"/>
    </row>
    <row r="487" spans="3:10" x14ac:dyDescent="0.25">
      <c r="C487" s="3"/>
      <c r="E487" s="3"/>
      <c r="F487" s="3"/>
      <c r="G487" s="3"/>
      <c r="H487" s="3"/>
      <c r="I487" s="3"/>
      <c r="J487" s="3"/>
    </row>
    <row r="488" spans="3:10" x14ac:dyDescent="0.25">
      <c r="C488" s="3"/>
      <c r="E488" s="3"/>
      <c r="F488" s="3"/>
      <c r="G488" s="3"/>
      <c r="H488" s="3"/>
      <c r="I488" s="3"/>
      <c r="J488" s="3"/>
    </row>
    <row r="489" spans="3:10" x14ac:dyDescent="0.25">
      <c r="C489" s="3"/>
      <c r="E489" s="3"/>
      <c r="F489" s="3"/>
      <c r="G489" s="3"/>
      <c r="H489" s="3"/>
      <c r="I489" s="3"/>
      <c r="J489" s="3"/>
    </row>
    <row r="490" spans="3:10" x14ac:dyDescent="0.25">
      <c r="C490" s="3"/>
      <c r="E490" s="3"/>
      <c r="F490" s="3"/>
      <c r="G490" s="3"/>
      <c r="H490" s="3"/>
      <c r="I490" s="3"/>
      <c r="J490" s="3"/>
    </row>
    <row r="491" spans="3:10" x14ac:dyDescent="0.25">
      <c r="C491" s="3"/>
      <c r="E491" s="3"/>
      <c r="F491" s="3"/>
      <c r="G491" s="3"/>
      <c r="H491" s="3"/>
      <c r="I491" s="3"/>
      <c r="J491" s="3"/>
    </row>
    <row r="492" spans="3:10" x14ac:dyDescent="0.25">
      <c r="C492" s="3"/>
      <c r="E492" s="3"/>
      <c r="F492" s="3"/>
      <c r="G492" s="3"/>
      <c r="H492" s="3"/>
      <c r="I492" s="3"/>
      <c r="J492" s="3"/>
    </row>
    <row r="493" spans="3:10" x14ac:dyDescent="0.25">
      <c r="C493" s="3"/>
      <c r="E493" s="3"/>
      <c r="F493" s="3"/>
      <c r="G493" s="3"/>
      <c r="H493" s="3"/>
      <c r="I493" s="3"/>
      <c r="J493" s="3"/>
    </row>
    <row r="494" spans="3:10" x14ac:dyDescent="0.25">
      <c r="C494" s="3"/>
      <c r="E494" s="3"/>
      <c r="F494" s="3"/>
      <c r="G494" s="3"/>
      <c r="H494" s="3"/>
      <c r="I494" s="3"/>
      <c r="J494" s="3"/>
    </row>
    <row r="495" spans="3:10" x14ac:dyDescent="0.25">
      <c r="C495" s="3"/>
      <c r="E495" s="3"/>
      <c r="F495" s="3"/>
      <c r="G495" s="3"/>
      <c r="H495" s="3"/>
      <c r="I495" s="3"/>
      <c r="J495" s="3"/>
    </row>
    <row r="496" spans="3:10" x14ac:dyDescent="0.25">
      <c r="C496" s="3"/>
      <c r="E496" s="3"/>
      <c r="F496" s="3"/>
      <c r="G496" s="3"/>
      <c r="H496" s="3"/>
      <c r="I496" s="3"/>
      <c r="J496" s="3"/>
    </row>
    <row r="497" spans="3:10" x14ac:dyDescent="0.25">
      <c r="C497" s="3"/>
      <c r="E497" s="3"/>
      <c r="F497" s="3"/>
      <c r="G497" s="3"/>
      <c r="H497" s="3"/>
      <c r="I497" s="3"/>
      <c r="J497" s="3"/>
    </row>
    <row r="498" spans="3:10" x14ac:dyDescent="0.25">
      <c r="C498" s="3"/>
      <c r="E498" s="3"/>
      <c r="F498" s="3"/>
      <c r="G498" s="3"/>
      <c r="H498" s="3"/>
      <c r="I498" s="3"/>
      <c r="J498" s="3"/>
    </row>
    <row r="499" spans="3:10" x14ac:dyDescent="0.25">
      <c r="C499" s="3"/>
      <c r="E499" s="3"/>
      <c r="F499" s="3"/>
      <c r="G499" s="3"/>
      <c r="H499" s="3"/>
      <c r="I499" s="3"/>
      <c r="J499" s="3"/>
    </row>
    <row r="500" spans="3:10" x14ac:dyDescent="0.25">
      <c r="C500" s="3"/>
      <c r="E500" s="3"/>
      <c r="F500" s="3"/>
      <c r="G500" s="3"/>
      <c r="H500" s="3"/>
      <c r="I500" s="3"/>
      <c r="J500" s="3"/>
    </row>
    <row r="501" spans="3:10" x14ac:dyDescent="0.25">
      <c r="C501" s="3"/>
      <c r="E501" s="3"/>
      <c r="F501" s="3"/>
      <c r="G501" s="3"/>
      <c r="H501" s="3"/>
      <c r="I501" s="3"/>
      <c r="J501" s="3"/>
    </row>
    <row r="502" spans="3:10" x14ac:dyDescent="0.25">
      <c r="C502" s="3"/>
      <c r="E502" s="3"/>
      <c r="F502" s="3"/>
      <c r="G502" s="3"/>
      <c r="H502" s="3"/>
      <c r="I502" s="3"/>
      <c r="J502" s="3"/>
    </row>
    <row r="503" spans="3:10" x14ac:dyDescent="0.25">
      <c r="C503" s="3"/>
      <c r="E503" s="3"/>
      <c r="F503" s="3"/>
      <c r="G503" s="3"/>
      <c r="H503" s="3"/>
      <c r="I503" s="3"/>
      <c r="J503" s="3"/>
    </row>
    <row r="504" spans="3:10" x14ac:dyDescent="0.25">
      <c r="C504" s="3"/>
      <c r="E504" s="3"/>
      <c r="F504" s="3"/>
      <c r="G504" s="3"/>
      <c r="H504" s="3"/>
      <c r="I504" s="3"/>
      <c r="J504" s="3"/>
    </row>
    <row r="505" spans="3:10" x14ac:dyDescent="0.25">
      <c r="C505" s="3"/>
      <c r="E505" s="3"/>
      <c r="F505" s="3"/>
      <c r="G505" s="3"/>
      <c r="H505" s="3"/>
      <c r="I505" s="3"/>
      <c r="J505" s="3"/>
    </row>
    <row r="506" spans="3:10" x14ac:dyDescent="0.25">
      <c r="C506" s="3"/>
      <c r="E506" s="3"/>
      <c r="F506" s="3"/>
      <c r="G506" s="3"/>
      <c r="H506" s="3"/>
      <c r="I506" s="3"/>
      <c r="J506" s="3"/>
    </row>
    <row r="507" spans="3:10" x14ac:dyDescent="0.25">
      <c r="C507" s="3"/>
      <c r="E507" s="3"/>
      <c r="F507" s="3"/>
      <c r="G507" s="3"/>
      <c r="H507" s="3"/>
      <c r="I507" s="3"/>
      <c r="J507" s="3"/>
    </row>
    <row r="508" spans="3:10" x14ac:dyDescent="0.25">
      <c r="C508" s="3"/>
      <c r="E508" s="3"/>
      <c r="F508" s="3"/>
      <c r="G508" s="3"/>
      <c r="H508" s="3"/>
      <c r="I508" s="3"/>
      <c r="J508" s="3"/>
    </row>
    <row r="509" spans="3:10" x14ac:dyDescent="0.25">
      <c r="C509" s="3"/>
      <c r="E509" s="3"/>
      <c r="F509" s="3"/>
      <c r="G509" s="3"/>
      <c r="H509" s="3"/>
      <c r="I509" s="3"/>
      <c r="J509" s="3"/>
    </row>
    <row r="510" spans="3:10" x14ac:dyDescent="0.25">
      <c r="C510" s="3"/>
      <c r="E510" s="3"/>
      <c r="F510" s="3"/>
      <c r="G510" s="3"/>
      <c r="H510" s="3"/>
      <c r="I510" s="3"/>
      <c r="J510" s="3"/>
    </row>
    <row r="511" spans="3:10" x14ac:dyDescent="0.25">
      <c r="C511" s="3"/>
      <c r="E511" s="3"/>
      <c r="F511" s="3"/>
      <c r="G511" s="3"/>
      <c r="H511" s="3"/>
      <c r="I511" s="3"/>
      <c r="J511" s="3"/>
    </row>
    <row r="512" spans="3:10" x14ac:dyDescent="0.25">
      <c r="C512" s="3"/>
      <c r="E512" s="3"/>
      <c r="F512" s="3"/>
      <c r="G512" s="3"/>
      <c r="H512" s="3"/>
      <c r="I512" s="3"/>
      <c r="J512" s="3"/>
    </row>
    <row r="513" spans="3:10" x14ac:dyDescent="0.25">
      <c r="C513" s="3"/>
      <c r="E513" s="3"/>
      <c r="F513" s="3"/>
      <c r="G513" s="3"/>
      <c r="H513" s="3"/>
      <c r="I513" s="3"/>
      <c r="J513" s="3"/>
    </row>
    <row r="514" spans="3:10" x14ac:dyDescent="0.25">
      <c r="C514" s="3"/>
      <c r="E514" s="3"/>
      <c r="F514" s="3"/>
      <c r="G514" s="3"/>
      <c r="H514" s="3"/>
      <c r="I514" s="3"/>
      <c r="J514" s="3"/>
    </row>
    <row r="515" spans="3:10" x14ac:dyDescent="0.25">
      <c r="C515" s="3"/>
      <c r="E515" s="3"/>
      <c r="F515" s="3"/>
      <c r="G515" s="3"/>
      <c r="H515" s="3"/>
      <c r="I515" s="3"/>
      <c r="J515" s="3"/>
    </row>
    <row r="516" spans="3:10" x14ac:dyDescent="0.25">
      <c r="C516" s="3"/>
      <c r="E516" s="3"/>
      <c r="F516" s="3"/>
      <c r="G516" s="3"/>
      <c r="H516" s="3"/>
      <c r="I516" s="3"/>
      <c r="J516" s="3"/>
    </row>
    <row r="517" spans="3:10" x14ac:dyDescent="0.25">
      <c r="C517" s="3"/>
      <c r="E517" s="3"/>
      <c r="F517" s="3"/>
      <c r="G517" s="3"/>
      <c r="H517" s="3"/>
      <c r="I517" s="3"/>
      <c r="J517" s="3"/>
    </row>
    <row r="518" spans="3:10" x14ac:dyDescent="0.25">
      <c r="C518" s="3"/>
      <c r="E518" s="3"/>
      <c r="F518" s="3"/>
      <c r="G518" s="3"/>
      <c r="H518" s="3"/>
      <c r="I518" s="3"/>
      <c r="J518" s="3"/>
    </row>
    <row r="519" spans="3:10" x14ac:dyDescent="0.25">
      <c r="C519" s="3"/>
      <c r="E519" s="3"/>
      <c r="F519" s="3"/>
      <c r="G519" s="3"/>
      <c r="H519" s="3"/>
      <c r="I519" s="3"/>
      <c r="J519" s="3"/>
    </row>
    <row r="520" spans="3:10" x14ac:dyDescent="0.25">
      <c r="C520" s="3"/>
      <c r="E520" s="3"/>
      <c r="F520" s="3"/>
      <c r="G520" s="3"/>
      <c r="H520" s="3"/>
      <c r="I520" s="3"/>
      <c r="J520" s="3"/>
    </row>
    <row r="521" spans="3:10" x14ac:dyDescent="0.25">
      <c r="C521" s="3"/>
      <c r="E521" s="3"/>
      <c r="F521" s="3"/>
      <c r="G521" s="3"/>
      <c r="H521" s="3"/>
      <c r="I521" s="3"/>
      <c r="J521" s="3"/>
    </row>
    <row r="522" spans="3:10" x14ac:dyDescent="0.25">
      <c r="C522" s="3"/>
      <c r="E522" s="3"/>
      <c r="F522" s="3"/>
      <c r="G522" s="3"/>
      <c r="H522" s="3"/>
      <c r="I522" s="3"/>
      <c r="J522" s="3"/>
    </row>
    <row r="523" spans="3:10" x14ac:dyDescent="0.25">
      <c r="C523" s="3"/>
      <c r="E523" s="3"/>
      <c r="F523" s="3"/>
      <c r="G523" s="3"/>
      <c r="H523" s="3"/>
      <c r="I523" s="3"/>
      <c r="J523" s="3"/>
    </row>
    <row r="524" spans="3:10" x14ac:dyDescent="0.25">
      <c r="C524" s="3"/>
      <c r="E524" s="3"/>
      <c r="F524" s="3"/>
      <c r="G524" s="3"/>
      <c r="H524" s="3"/>
      <c r="I524" s="3"/>
      <c r="J524" s="3"/>
    </row>
    <row r="525" spans="3:10" x14ac:dyDescent="0.25">
      <c r="C525" s="3"/>
      <c r="E525" s="3"/>
      <c r="F525" s="3"/>
      <c r="G525" s="3"/>
      <c r="H525" s="3"/>
      <c r="I525" s="3"/>
      <c r="J525" s="3"/>
    </row>
    <row r="526" spans="3:10" x14ac:dyDescent="0.25">
      <c r="C526" s="3"/>
      <c r="E526" s="3"/>
      <c r="F526" s="3"/>
      <c r="G526" s="3"/>
      <c r="H526" s="3"/>
      <c r="I526" s="3"/>
      <c r="J526" s="3"/>
    </row>
    <row r="527" spans="3:10" x14ac:dyDescent="0.25">
      <c r="C527" s="3"/>
      <c r="E527" s="3"/>
      <c r="F527" s="3"/>
      <c r="G527" s="3"/>
      <c r="H527" s="3"/>
      <c r="I527" s="3"/>
      <c r="J527" s="3"/>
    </row>
    <row r="528" spans="3:10" x14ac:dyDescent="0.25">
      <c r="C528" s="3"/>
      <c r="E528" s="3"/>
      <c r="F528" s="3"/>
      <c r="G528" s="3"/>
      <c r="H528" s="3"/>
      <c r="I528" s="3"/>
      <c r="J528" s="3"/>
    </row>
    <row r="529" spans="3:10" x14ac:dyDescent="0.25">
      <c r="C529" s="3"/>
      <c r="E529" s="3"/>
      <c r="F529" s="3"/>
      <c r="G529" s="3"/>
      <c r="H529" s="3"/>
      <c r="I529" s="3"/>
      <c r="J529" s="3"/>
    </row>
    <row r="530" spans="3:10" x14ac:dyDescent="0.25">
      <c r="C530" s="3"/>
      <c r="E530" s="3"/>
      <c r="F530" s="3"/>
      <c r="G530" s="3"/>
      <c r="H530" s="3"/>
      <c r="I530" s="3"/>
      <c r="J530" s="3"/>
    </row>
    <row r="531" spans="3:10" x14ac:dyDescent="0.25">
      <c r="C531" s="3"/>
      <c r="E531" s="3"/>
      <c r="F531" s="3"/>
      <c r="G531" s="3"/>
      <c r="H531" s="3"/>
      <c r="I531" s="3"/>
      <c r="J531" s="3"/>
    </row>
    <row r="532" spans="3:10" x14ac:dyDescent="0.25">
      <c r="C532" s="3"/>
      <c r="E532" s="3"/>
      <c r="F532" s="3"/>
      <c r="G532" s="3"/>
      <c r="H532" s="3"/>
      <c r="I532" s="3"/>
      <c r="J532" s="3"/>
    </row>
    <row r="533" spans="3:10" x14ac:dyDescent="0.25">
      <c r="C533" s="3"/>
      <c r="E533" s="3"/>
      <c r="F533" s="3"/>
      <c r="G533" s="3"/>
      <c r="H533" s="3"/>
      <c r="I533" s="3"/>
      <c r="J533" s="3"/>
    </row>
    <row r="534" spans="3:10" x14ac:dyDescent="0.25">
      <c r="C534" s="3"/>
      <c r="E534" s="3"/>
      <c r="F534" s="3"/>
      <c r="G534" s="3"/>
      <c r="H534" s="3"/>
      <c r="I534" s="3"/>
      <c r="J534" s="3"/>
    </row>
    <row r="535" spans="3:10" x14ac:dyDescent="0.25">
      <c r="C535" s="3"/>
      <c r="E535" s="3"/>
      <c r="F535" s="3"/>
      <c r="G535" s="3"/>
      <c r="H535" s="3"/>
      <c r="I535" s="3"/>
      <c r="J535" s="3"/>
    </row>
    <row r="536" spans="3:10" x14ac:dyDescent="0.25">
      <c r="C536" s="3"/>
      <c r="E536" s="3"/>
      <c r="F536" s="3"/>
      <c r="G536" s="3"/>
      <c r="H536" s="3"/>
      <c r="I536" s="3"/>
      <c r="J536" s="3"/>
    </row>
    <row r="537" spans="3:10" x14ac:dyDescent="0.25">
      <c r="C537" s="3"/>
      <c r="E537" s="3"/>
      <c r="F537" s="3"/>
      <c r="G537" s="3"/>
      <c r="H537" s="3"/>
      <c r="I537" s="3"/>
      <c r="J537" s="3"/>
    </row>
    <row r="538" spans="3:10" x14ac:dyDescent="0.25">
      <c r="C538" s="3"/>
      <c r="E538" s="3"/>
      <c r="F538" s="3"/>
      <c r="G538" s="3"/>
      <c r="H538" s="3"/>
      <c r="I538" s="3"/>
      <c r="J538" s="3"/>
    </row>
    <row r="539" spans="3:10" x14ac:dyDescent="0.25">
      <c r="C539" s="3"/>
      <c r="E539" s="3"/>
      <c r="F539" s="3"/>
      <c r="G539" s="3"/>
      <c r="H539" s="3"/>
      <c r="I539" s="3"/>
      <c r="J539" s="3"/>
    </row>
    <row r="540" spans="3:10" x14ac:dyDescent="0.25">
      <c r="C540" s="3"/>
      <c r="E540" s="3"/>
      <c r="F540" s="3"/>
      <c r="G540" s="3"/>
      <c r="H540" s="3"/>
      <c r="I540" s="3"/>
      <c r="J540" s="3"/>
    </row>
    <row r="541" spans="3:10" x14ac:dyDescent="0.25">
      <c r="C541" s="3"/>
      <c r="E541" s="3"/>
      <c r="F541" s="3"/>
      <c r="G541" s="3"/>
      <c r="H541" s="3"/>
      <c r="I541" s="3"/>
      <c r="J541" s="3"/>
    </row>
    <row r="542" spans="3:10" x14ac:dyDescent="0.25">
      <c r="C542" s="3"/>
      <c r="E542" s="3"/>
      <c r="F542" s="3"/>
      <c r="G542" s="3"/>
      <c r="H542" s="3"/>
      <c r="I542" s="3"/>
      <c r="J542" s="3"/>
    </row>
    <row r="543" spans="3:10" x14ac:dyDescent="0.25">
      <c r="C543" s="3"/>
      <c r="E543" s="3"/>
      <c r="F543" s="3"/>
      <c r="G543" s="3"/>
      <c r="H543" s="3"/>
      <c r="I543" s="3"/>
      <c r="J543" s="3"/>
    </row>
    <row r="544" spans="3:10" x14ac:dyDescent="0.25">
      <c r="C544" s="3"/>
      <c r="E544" s="3"/>
      <c r="F544" s="3"/>
      <c r="G544" s="3"/>
      <c r="H544" s="3"/>
      <c r="I544" s="3"/>
      <c r="J544" s="3"/>
    </row>
    <row r="545" spans="3:10" x14ac:dyDescent="0.25">
      <c r="C545" s="3"/>
      <c r="E545" s="3"/>
      <c r="F545" s="3"/>
      <c r="G545" s="3"/>
      <c r="H545" s="3"/>
      <c r="I545" s="3"/>
      <c r="J545" s="3"/>
    </row>
    <row r="546" spans="3:10" x14ac:dyDescent="0.25">
      <c r="C546" s="3"/>
      <c r="E546" s="3"/>
      <c r="F546" s="3"/>
      <c r="G546" s="3"/>
      <c r="H546" s="3"/>
      <c r="I546" s="3"/>
      <c r="J546" s="3"/>
    </row>
    <row r="547" spans="3:10" x14ac:dyDescent="0.25">
      <c r="C547" s="3"/>
      <c r="E547" s="3"/>
      <c r="F547" s="3"/>
      <c r="G547" s="3"/>
      <c r="H547" s="3"/>
      <c r="I547" s="3"/>
      <c r="J547" s="3"/>
    </row>
    <row r="548" spans="3:10" x14ac:dyDescent="0.25">
      <c r="C548" s="3"/>
      <c r="E548" s="3"/>
      <c r="F548" s="3"/>
      <c r="G548" s="3"/>
      <c r="H548" s="3"/>
      <c r="I548" s="3"/>
      <c r="J548" s="3"/>
    </row>
    <row r="549" spans="3:10" x14ac:dyDescent="0.25">
      <c r="C549" s="3"/>
      <c r="E549" s="3"/>
      <c r="F549" s="3"/>
      <c r="G549" s="3"/>
      <c r="H549" s="3"/>
      <c r="I549" s="3"/>
      <c r="J549" s="3"/>
    </row>
    <row r="550" spans="3:10" x14ac:dyDescent="0.25">
      <c r="C550" s="3"/>
      <c r="E550" s="3"/>
      <c r="F550" s="3"/>
      <c r="G550" s="3"/>
      <c r="H550" s="3"/>
      <c r="I550" s="3"/>
      <c r="J550" s="3"/>
    </row>
    <row r="551" spans="3:10" x14ac:dyDescent="0.25">
      <c r="C551" s="3"/>
      <c r="E551" s="3"/>
      <c r="F551" s="3"/>
      <c r="G551" s="3"/>
      <c r="H551" s="3"/>
      <c r="I551" s="3"/>
      <c r="J551" s="3"/>
    </row>
    <row r="552" spans="3:10" x14ac:dyDescent="0.25">
      <c r="C552" s="3"/>
      <c r="E552" s="3"/>
      <c r="F552" s="3"/>
      <c r="G552" s="3"/>
      <c r="H552" s="3"/>
      <c r="I552" s="3"/>
      <c r="J552" s="3"/>
    </row>
    <row r="553" spans="3:10" x14ac:dyDescent="0.25">
      <c r="C553" s="3"/>
      <c r="E553" s="3"/>
      <c r="F553" s="3"/>
      <c r="G553" s="3"/>
      <c r="H553" s="3"/>
      <c r="I553" s="3"/>
      <c r="J553" s="3"/>
    </row>
    <row r="554" spans="3:10" x14ac:dyDescent="0.25">
      <c r="C554" s="3"/>
      <c r="E554" s="3"/>
      <c r="F554" s="3"/>
      <c r="G554" s="3"/>
      <c r="H554" s="3"/>
      <c r="I554" s="3"/>
      <c r="J554" s="3"/>
    </row>
    <row r="555" spans="3:10" x14ac:dyDescent="0.25">
      <c r="C555" s="3"/>
      <c r="E555" s="3"/>
      <c r="F555" s="3"/>
      <c r="G555" s="3"/>
      <c r="H555" s="3"/>
      <c r="I555" s="3"/>
      <c r="J555" s="3"/>
    </row>
    <row r="556" spans="3:10" x14ac:dyDescent="0.25">
      <c r="C556" s="3"/>
      <c r="E556" s="3"/>
      <c r="F556" s="3"/>
      <c r="G556" s="3"/>
      <c r="H556" s="3"/>
      <c r="I556" s="3"/>
      <c r="J556" s="3"/>
    </row>
    <row r="557" spans="3:10" x14ac:dyDescent="0.25">
      <c r="C557" s="3"/>
      <c r="E557" s="3"/>
      <c r="F557" s="3"/>
      <c r="G557" s="3"/>
      <c r="H557" s="3"/>
      <c r="I557" s="3"/>
      <c r="J557" s="3"/>
    </row>
    <row r="558" spans="3:10" x14ac:dyDescent="0.25">
      <c r="C558" s="3"/>
      <c r="E558" s="3"/>
      <c r="F558" s="3"/>
      <c r="G558" s="3"/>
      <c r="H558" s="3"/>
      <c r="I558" s="3"/>
      <c r="J558" s="3"/>
    </row>
    <row r="559" spans="3:10" x14ac:dyDescent="0.25">
      <c r="C559" s="3"/>
      <c r="E559" s="3"/>
      <c r="F559" s="3"/>
      <c r="G559" s="3"/>
      <c r="H559" s="3"/>
      <c r="I559" s="3"/>
      <c r="J559" s="3"/>
    </row>
    <row r="560" spans="3:10" x14ac:dyDescent="0.25">
      <c r="C560" s="3"/>
      <c r="E560" s="3"/>
      <c r="F560" s="3"/>
      <c r="G560" s="3"/>
      <c r="H560" s="3"/>
      <c r="I560" s="3"/>
      <c r="J560" s="3"/>
    </row>
    <row r="561" spans="3:10" x14ac:dyDescent="0.25">
      <c r="C561" s="3"/>
      <c r="E561" s="3"/>
      <c r="F561" s="3"/>
      <c r="G561" s="3"/>
      <c r="H561" s="3"/>
      <c r="I561" s="3"/>
      <c r="J561" s="3"/>
    </row>
    <row r="562" spans="3:10" x14ac:dyDescent="0.25">
      <c r="C562" s="3"/>
      <c r="E562" s="3"/>
      <c r="F562" s="3"/>
      <c r="G562" s="3"/>
      <c r="H562" s="3"/>
      <c r="I562" s="3"/>
      <c r="J562" s="3"/>
    </row>
    <row r="563" spans="3:10" x14ac:dyDescent="0.25">
      <c r="C563" s="3"/>
      <c r="E563" s="3"/>
      <c r="F563" s="3"/>
      <c r="G563" s="3"/>
      <c r="H563" s="3"/>
      <c r="I563" s="3"/>
      <c r="J563" s="3"/>
    </row>
    <row r="564" spans="3:10" x14ac:dyDescent="0.25">
      <c r="C564" s="3"/>
      <c r="E564" s="3"/>
      <c r="F564" s="3"/>
      <c r="G564" s="3"/>
      <c r="H564" s="3"/>
      <c r="I564" s="3"/>
      <c r="J564" s="3"/>
    </row>
    <row r="565" spans="3:10" x14ac:dyDescent="0.25">
      <c r="C565" s="3"/>
      <c r="E565" s="3"/>
      <c r="F565" s="3"/>
      <c r="G565" s="3"/>
      <c r="H565" s="3"/>
      <c r="I565" s="3"/>
      <c r="J565" s="3"/>
    </row>
    <row r="566" spans="3:10" x14ac:dyDescent="0.25">
      <c r="C566" s="3"/>
      <c r="E566" s="3"/>
      <c r="F566" s="3"/>
      <c r="G566" s="3"/>
      <c r="H566" s="3"/>
      <c r="I566" s="3"/>
      <c r="J566" s="3"/>
    </row>
    <row r="567" spans="3:10" x14ac:dyDescent="0.25">
      <c r="C567" s="3"/>
      <c r="E567" s="3"/>
      <c r="F567" s="3"/>
      <c r="G567" s="3"/>
      <c r="H567" s="3"/>
      <c r="I567" s="3"/>
      <c r="J567" s="3"/>
    </row>
    <row r="568" spans="3:10" x14ac:dyDescent="0.25">
      <c r="C568" s="3"/>
      <c r="E568" s="3"/>
      <c r="F568" s="3"/>
      <c r="G568" s="3"/>
      <c r="H568" s="3"/>
      <c r="I568" s="3"/>
      <c r="J568" s="3"/>
    </row>
    <row r="569" spans="3:10" x14ac:dyDescent="0.25">
      <c r="C569" s="3"/>
      <c r="E569" s="3"/>
      <c r="F569" s="3"/>
      <c r="G569" s="3"/>
      <c r="H569" s="3"/>
      <c r="I569" s="3"/>
      <c r="J569" s="3"/>
    </row>
    <row r="570" spans="3:10" x14ac:dyDescent="0.25">
      <c r="C570" s="3"/>
      <c r="E570" s="3"/>
      <c r="F570" s="3"/>
      <c r="G570" s="3"/>
      <c r="H570" s="3"/>
      <c r="I570" s="3"/>
      <c r="J570" s="3"/>
    </row>
    <row r="571" spans="3:10" x14ac:dyDescent="0.25">
      <c r="C571" s="3"/>
      <c r="E571" s="3"/>
      <c r="F571" s="3"/>
      <c r="G571" s="3"/>
      <c r="H571" s="3"/>
      <c r="I571" s="3"/>
      <c r="J571" s="3"/>
    </row>
    <row r="572" spans="3:10" x14ac:dyDescent="0.25">
      <c r="C572" s="3"/>
      <c r="E572" s="3"/>
      <c r="F572" s="3"/>
      <c r="G572" s="3"/>
      <c r="H572" s="3"/>
      <c r="I572" s="3"/>
      <c r="J572" s="3"/>
    </row>
    <row r="573" spans="3:10" x14ac:dyDescent="0.25">
      <c r="C573" s="3"/>
      <c r="E573" s="3"/>
      <c r="F573" s="3"/>
      <c r="G573" s="3"/>
      <c r="H573" s="3"/>
      <c r="I573" s="3"/>
      <c r="J573" s="3"/>
    </row>
    <row r="574" spans="3:10" x14ac:dyDescent="0.25">
      <c r="C574" s="3"/>
      <c r="E574" s="3"/>
      <c r="F574" s="3"/>
      <c r="G574" s="3"/>
      <c r="H574" s="3"/>
      <c r="I574" s="3"/>
      <c r="J574" s="3"/>
    </row>
    <row r="575" spans="3:10" x14ac:dyDescent="0.25">
      <c r="C575" s="3"/>
      <c r="E575" s="3"/>
      <c r="F575" s="3"/>
      <c r="G575" s="3"/>
      <c r="H575" s="3"/>
      <c r="I575" s="3"/>
      <c r="J575" s="3"/>
    </row>
    <row r="576" spans="3:10" x14ac:dyDescent="0.25">
      <c r="C576" s="3"/>
      <c r="E576" s="3"/>
      <c r="F576" s="3"/>
      <c r="G576" s="3"/>
      <c r="H576" s="3"/>
      <c r="I576" s="3"/>
      <c r="J576" s="3"/>
    </row>
    <row r="577" spans="3:10" x14ac:dyDescent="0.25">
      <c r="C577" s="3"/>
      <c r="E577" s="3"/>
      <c r="F577" s="3"/>
      <c r="G577" s="3"/>
      <c r="H577" s="3"/>
      <c r="I577" s="3"/>
      <c r="J577" s="3"/>
    </row>
    <row r="578" spans="3:10" x14ac:dyDescent="0.25">
      <c r="C578" s="3"/>
      <c r="E578" s="3"/>
      <c r="F578" s="3"/>
      <c r="G578" s="3"/>
      <c r="H578" s="3"/>
      <c r="I578" s="3"/>
      <c r="J578" s="3"/>
    </row>
    <row r="579" spans="3:10" x14ac:dyDescent="0.25">
      <c r="C579" s="3"/>
      <c r="E579" s="3"/>
      <c r="F579" s="3"/>
      <c r="G579" s="3"/>
      <c r="H579" s="3"/>
      <c r="I579" s="3"/>
      <c r="J579" s="3"/>
    </row>
    <row r="580" spans="3:10" x14ac:dyDescent="0.25">
      <c r="C580" s="3"/>
      <c r="E580" s="3"/>
      <c r="F580" s="3"/>
      <c r="G580" s="3"/>
      <c r="H580" s="3"/>
      <c r="I580" s="3"/>
      <c r="J580" s="3"/>
    </row>
    <row r="581" spans="3:10" x14ac:dyDescent="0.25">
      <c r="C581" s="3"/>
      <c r="E581" s="3"/>
      <c r="F581" s="3"/>
      <c r="G581" s="3"/>
      <c r="H581" s="3"/>
      <c r="I581" s="3"/>
      <c r="J581" s="3"/>
    </row>
    <row r="582" spans="3:10" x14ac:dyDescent="0.25">
      <c r="C582" s="3"/>
      <c r="E582" s="3"/>
      <c r="F582" s="3"/>
      <c r="G582" s="3"/>
      <c r="H582" s="3"/>
      <c r="I582" s="3"/>
      <c r="J582" s="3"/>
    </row>
    <row r="583" spans="3:10" x14ac:dyDescent="0.25">
      <c r="C583" s="3"/>
      <c r="E583" s="3"/>
      <c r="F583" s="3"/>
      <c r="G583" s="3"/>
      <c r="H583" s="3"/>
      <c r="I583" s="3"/>
      <c r="J583" s="3"/>
    </row>
    <row r="584" spans="3:10" x14ac:dyDescent="0.25">
      <c r="C584" s="3"/>
      <c r="E584" s="3"/>
      <c r="F584" s="3"/>
      <c r="G584" s="3"/>
      <c r="H584" s="3"/>
      <c r="I584" s="3"/>
      <c r="J584" s="3"/>
    </row>
    <row r="585" spans="3:10" x14ac:dyDescent="0.25">
      <c r="C585" s="3"/>
      <c r="E585" s="3"/>
      <c r="F585" s="3"/>
      <c r="G585" s="3"/>
      <c r="H585" s="3"/>
      <c r="I585" s="3"/>
      <c r="J585" s="3"/>
    </row>
    <row r="586" spans="3:10" x14ac:dyDescent="0.25">
      <c r="C586" s="3"/>
      <c r="E586" s="3"/>
      <c r="F586" s="3"/>
      <c r="G586" s="3"/>
      <c r="H586" s="3"/>
      <c r="I586" s="3"/>
      <c r="J586" s="3"/>
    </row>
    <row r="587" spans="3:10" x14ac:dyDescent="0.25">
      <c r="C587" s="3"/>
      <c r="E587" s="3"/>
      <c r="F587" s="3"/>
      <c r="G587" s="3"/>
      <c r="H587" s="3"/>
      <c r="I587" s="3"/>
      <c r="J587" s="3"/>
    </row>
    <row r="588" spans="3:10" x14ac:dyDescent="0.25">
      <c r="C588" s="3"/>
      <c r="E588" s="3"/>
      <c r="F588" s="3"/>
      <c r="G588" s="3"/>
      <c r="H588" s="3"/>
      <c r="I588" s="3"/>
      <c r="J588" s="3"/>
    </row>
    <row r="589" spans="3:10" x14ac:dyDescent="0.25">
      <c r="C589" s="3"/>
      <c r="E589" s="3"/>
      <c r="F589" s="3"/>
      <c r="G589" s="3"/>
      <c r="H589" s="3"/>
      <c r="I589" s="3"/>
      <c r="J589" s="3"/>
    </row>
    <row r="590" spans="3:10" x14ac:dyDescent="0.25">
      <c r="C590" s="3"/>
      <c r="E590" s="3"/>
      <c r="F590" s="3"/>
      <c r="G590" s="3"/>
      <c r="H590" s="3"/>
      <c r="I590" s="3"/>
      <c r="J590" s="3"/>
    </row>
    <row r="591" spans="3:10" x14ac:dyDescent="0.25">
      <c r="C591" s="3"/>
      <c r="E591" s="3"/>
      <c r="F591" s="3"/>
      <c r="G591" s="3"/>
      <c r="H591" s="3"/>
      <c r="I591" s="3"/>
      <c r="J591" s="3"/>
    </row>
    <row r="592" spans="3:10" x14ac:dyDescent="0.25">
      <c r="C592" s="3"/>
      <c r="E592" s="3"/>
      <c r="F592" s="3"/>
      <c r="G592" s="3"/>
      <c r="H592" s="3"/>
      <c r="I592" s="3"/>
      <c r="J592" s="3"/>
    </row>
    <row r="593" spans="3:10" x14ac:dyDescent="0.25">
      <c r="C593" s="3"/>
      <c r="E593" s="3"/>
      <c r="F593" s="3"/>
      <c r="G593" s="3"/>
      <c r="H593" s="3"/>
      <c r="I593" s="3"/>
      <c r="J593" s="3"/>
    </row>
    <row r="594" spans="3:10" x14ac:dyDescent="0.25">
      <c r="C594" s="3"/>
      <c r="E594" s="3"/>
      <c r="F594" s="3"/>
      <c r="G594" s="3"/>
      <c r="H594" s="3"/>
      <c r="I594" s="3"/>
      <c r="J594" s="3"/>
    </row>
    <row r="595" spans="3:10" x14ac:dyDescent="0.25">
      <c r="C595" s="3"/>
      <c r="E595" s="3"/>
      <c r="F595" s="3"/>
      <c r="G595" s="3"/>
      <c r="H595" s="3"/>
      <c r="I595" s="3"/>
      <c r="J595" s="3"/>
    </row>
    <row r="596" spans="3:10" x14ac:dyDescent="0.25">
      <c r="C596" s="3"/>
      <c r="E596" s="3"/>
      <c r="F596" s="3"/>
      <c r="G596" s="3"/>
      <c r="H596" s="3"/>
      <c r="I596" s="3"/>
      <c r="J596" s="3"/>
    </row>
    <row r="597" spans="3:10" x14ac:dyDescent="0.25">
      <c r="C597" s="3"/>
      <c r="E597" s="3"/>
      <c r="F597" s="3"/>
      <c r="G597" s="3"/>
      <c r="H597" s="3"/>
      <c r="I597" s="3"/>
      <c r="J597" s="3"/>
    </row>
    <row r="598" spans="3:10" x14ac:dyDescent="0.25">
      <c r="C598" s="3"/>
      <c r="E598" s="3"/>
      <c r="F598" s="3"/>
      <c r="G598" s="3"/>
      <c r="H598" s="3"/>
      <c r="I598" s="3"/>
      <c r="J598" s="3"/>
    </row>
    <row r="599" spans="3:10" x14ac:dyDescent="0.25">
      <c r="C599" s="3"/>
      <c r="E599" s="3"/>
      <c r="F599" s="3"/>
      <c r="G599" s="3"/>
      <c r="H599" s="3"/>
      <c r="I599" s="3"/>
      <c r="J599" s="3"/>
    </row>
    <row r="600" spans="3:10" x14ac:dyDescent="0.25">
      <c r="C600" s="3"/>
      <c r="E600" s="3"/>
      <c r="F600" s="3"/>
      <c r="G600" s="3"/>
      <c r="H600" s="3"/>
      <c r="I600" s="3"/>
      <c r="J600" s="3"/>
    </row>
    <row r="601" spans="3:10" x14ac:dyDescent="0.25">
      <c r="C601" s="3"/>
      <c r="E601" s="3"/>
      <c r="F601" s="3"/>
      <c r="G601" s="3"/>
      <c r="H601" s="3"/>
      <c r="I601" s="3"/>
      <c r="J601" s="3"/>
    </row>
    <row r="602" spans="3:10" x14ac:dyDescent="0.25">
      <c r="C602" s="3"/>
      <c r="E602" s="3"/>
      <c r="F602" s="3"/>
      <c r="G602" s="3"/>
      <c r="H602" s="3"/>
      <c r="I602" s="3"/>
      <c r="J602" s="3"/>
    </row>
    <row r="603" spans="3:10" x14ac:dyDescent="0.25">
      <c r="C603" s="3"/>
      <c r="E603" s="3"/>
      <c r="F603" s="3"/>
      <c r="G603" s="3"/>
      <c r="H603" s="3"/>
      <c r="I603" s="3"/>
      <c r="J603" s="3"/>
    </row>
    <row r="604" spans="3:10" x14ac:dyDescent="0.25">
      <c r="C604" s="3"/>
      <c r="E604" s="3"/>
      <c r="F604" s="3"/>
      <c r="G604" s="3"/>
      <c r="H604" s="3"/>
      <c r="I604" s="3"/>
      <c r="J604" s="3"/>
    </row>
    <row r="605" spans="3:10" x14ac:dyDescent="0.25">
      <c r="C605" s="3"/>
      <c r="E605" s="3"/>
      <c r="F605" s="3"/>
      <c r="G605" s="3"/>
      <c r="H605" s="3"/>
      <c r="I605" s="3"/>
      <c r="J605" s="3"/>
    </row>
    <row r="606" spans="3:10" x14ac:dyDescent="0.25">
      <c r="C606" s="3"/>
      <c r="E606" s="3"/>
      <c r="F606" s="3"/>
      <c r="G606" s="3"/>
      <c r="H606" s="3"/>
      <c r="I606" s="3"/>
      <c r="J606" s="3"/>
    </row>
    <row r="607" spans="3:10" x14ac:dyDescent="0.25">
      <c r="C607" s="3"/>
      <c r="E607" s="3"/>
      <c r="F607" s="3"/>
      <c r="G607" s="3"/>
      <c r="H607" s="3"/>
      <c r="I607" s="3"/>
      <c r="J607" s="3"/>
    </row>
    <row r="608" spans="3:10" x14ac:dyDescent="0.25">
      <c r="C608" s="3"/>
      <c r="E608" s="3"/>
      <c r="F608" s="3"/>
      <c r="G608" s="3"/>
      <c r="H608" s="3"/>
      <c r="I608" s="3"/>
      <c r="J608" s="3"/>
    </row>
    <row r="609" spans="3:10" x14ac:dyDescent="0.25">
      <c r="C609" s="3"/>
      <c r="E609" s="3"/>
      <c r="F609" s="3"/>
      <c r="G609" s="3"/>
      <c r="H609" s="3"/>
      <c r="I609" s="3"/>
      <c r="J609" s="3"/>
    </row>
    <row r="610" spans="3:10" x14ac:dyDescent="0.25">
      <c r="C610" s="3"/>
      <c r="E610" s="3"/>
      <c r="F610" s="3"/>
      <c r="G610" s="3"/>
      <c r="H610" s="3"/>
      <c r="I610" s="3"/>
      <c r="J610" s="3"/>
    </row>
    <row r="611" spans="3:10" x14ac:dyDescent="0.25">
      <c r="C611" s="3"/>
      <c r="E611" s="3"/>
      <c r="F611" s="3"/>
      <c r="G611" s="3"/>
      <c r="H611" s="3"/>
      <c r="I611" s="3"/>
      <c r="J611" s="3"/>
    </row>
    <row r="612" spans="3:10" x14ac:dyDescent="0.25">
      <c r="C612" s="3"/>
      <c r="E612" s="3"/>
      <c r="F612" s="3"/>
      <c r="G612" s="3"/>
      <c r="H612" s="3"/>
      <c r="I612" s="3"/>
      <c r="J612" s="3"/>
    </row>
    <row r="613" spans="3:10" x14ac:dyDescent="0.25">
      <c r="C613" s="3"/>
      <c r="E613" s="3"/>
      <c r="F613" s="3"/>
      <c r="G613" s="3"/>
      <c r="H613" s="3"/>
      <c r="I613" s="3"/>
      <c r="J613" s="3"/>
    </row>
    <row r="614" spans="3:10" x14ac:dyDescent="0.25">
      <c r="C614" s="3"/>
      <c r="E614" s="3"/>
      <c r="F614" s="3"/>
      <c r="G614" s="3"/>
      <c r="H614" s="3"/>
      <c r="I614" s="3"/>
      <c r="J614" s="3"/>
    </row>
    <row r="615" spans="3:10" x14ac:dyDescent="0.25">
      <c r="C615" s="3"/>
      <c r="E615" s="3"/>
      <c r="F615" s="3"/>
      <c r="G615" s="3"/>
      <c r="H615" s="3"/>
      <c r="I615" s="3"/>
      <c r="J615" s="3"/>
    </row>
    <row r="616" spans="3:10" x14ac:dyDescent="0.25">
      <c r="C616" s="3"/>
      <c r="E616" s="3"/>
      <c r="F616" s="3"/>
      <c r="G616" s="3"/>
      <c r="H616" s="3"/>
      <c r="I616" s="3"/>
      <c r="J616" s="3"/>
    </row>
    <row r="617" spans="3:10" x14ac:dyDescent="0.25">
      <c r="C617" s="3"/>
      <c r="E617" s="3"/>
      <c r="F617" s="3"/>
      <c r="G617" s="3"/>
      <c r="H617" s="3"/>
      <c r="I617" s="3"/>
      <c r="J617" s="3"/>
    </row>
    <row r="618" spans="3:10" x14ac:dyDescent="0.25">
      <c r="C618" s="3"/>
      <c r="E618" s="3"/>
      <c r="F618" s="3"/>
      <c r="G618" s="3"/>
      <c r="H618" s="3"/>
      <c r="I618" s="3"/>
      <c r="J618" s="3"/>
    </row>
    <row r="619" spans="3:10" x14ac:dyDescent="0.25">
      <c r="C619" s="3"/>
      <c r="E619" s="3"/>
      <c r="F619" s="3"/>
      <c r="G619" s="3"/>
      <c r="H619" s="3"/>
      <c r="I619" s="3"/>
      <c r="J619" s="3"/>
    </row>
    <row r="620" spans="3:10" x14ac:dyDescent="0.25">
      <c r="C620" s="3"/>
      <c r="E620" s="3"/>
      <c r="F620" s="3"/>
      <c r="G620" s="3"/>
      <c r="H620" s="3"/>
      <c r="I620" s="3"/>
      <c r="J620" s="3"/>
    </row>
    <row r="621" spans="3:10" x14ac:dyDescent="0.25">
      <c r="C621" s="3"/>
      <c r="E621" s="3"/>
      <c r="F621" s="3"/>
      <c r="G621" s="3"/>
      <c r="H621" s="3"/>
      <c r="I621" s="3"/>
      <c r="J621" s="3"/>
    </row>
    <row r="622" spans="3:10" x14ac:dyDescent="0.25">
      <c r="C622" s="3"/>
      <c r="E622" s="3"/>
      <c r="F622" s="3"/>
      <c r="G622" s="3"/>
      <c r="H622" s="3"/>
      <c r="I622" s="3"/>
      <c r="J622" s="3"/>
    </row>
    <row r="623" spans="3:10" x14ac:dyDescent="0.25">
      <c r="C623" s="3"/>
      <c r="E623" s="3"/>
      <c r="F623" s="3"/>
      <c r="G623" s="3"/>
      <c r="H623" s="3"/>
      <c r="I623" s="3"/>
      <c r="J623" s="3"/>
    </row>
    <row r="624" spans="3:10" x14ac:dyDescent="0.25">
      <c r="C624" s="3"/>
      <c r="E624" s="3"/>
      <c r="F624" s="3"/>
      <c r="G624" s="3"/>
      <c r="H624" s="3"/>
      <c r="I624" s="3"/>
      <c r="J624" s="3"/>
    </row>
    <row r="625" spans="3:10" x14ac:dyDescent="0.25">
      <c r="C625" s="3"/>
      <c r="E625" s="3"/>
      <c r="F625" s="3"/>
      <c r="G625" s="3"/>
      <c r="H625" s="3"/>
      <c r="I625" s="3"/>
      <c r="J625" s="3"/>
    </row>
    <row r="626" spans="3:10" x14ac:dyDescent="0.25">
      <c r="C626" s="3"/>
      <c r="E626" s="3"/>
      <c r="F626" s="3"/>
      <c r="G626" s="3"/>
      <c r="H626" s="3"/>
      <c r="I626" s="3"/>
      <c r="J626" s="3"/>
    </row>
    <row r="627" spans="3:10" x14ac:dyDescent="0.25">
      <c r="C627" s="3"/>
      <c r="E627" s="3"/>
      <c r="F627" s="3"/>
      <c r="G627" s="3"/>
      <c r="H627" s="3"/>
      <c r="I627" s="3"/>
      <c r="J627" s="3"/>
    </row>
    <row r="628" spans="3:10" x14ac:dyDescent="0.25">
      <c r="C628" s="3"/>
      <c r="E628" s="3"/>
      <c r="F628" s="3"/>
      <c r="G628" s="3"/>
      <c r="H628" s="3"/>
      <c r="I628" s="3"/>
      <c r="J628" s="3"/>
    </row>
    <row r="629" spans="3:10" x14ac:dyDescent="0.25">
      <c r="C629" s="3"/>
      <c r="E629" s="3"/>
      <c r="F629" s="3"/>
      <c r="G629" s="3"/>
      <c r="H629" s="3"/>
      <c r="I629" s="3"/>
      <c r="J629" s="3"/>
    </row>
    <row r="630" spans="3:10" x14ac:dyDescent="0.25">
      <c r="C630" s="3"/>
      <c r="E630" s="3"/>
      <c r="F630" s="3"/>
      <c r="G630" s="3"/>
      <c r="H630" s="3"/>
      <c r="I630" s="3"/>
      <c r="J630" s="3"/>
    </row>
    <row r="631" spans="3:10" x14ac:dyDescent="0.25">
      <c r="C631" s="3"/>
      <c r="E631" s="3"/>
      <c r="F631" s="3"/>
      <c r="G631" s="3"/>
      <c r="H631" s="3"/>
      <c r="I631" s="3"/>
      <c r="J631" s="3"/>
    </row>
    <row r="632" spans="3:10" x14ac:dyDescent="0.25">
      <c r="C632" s="3"/>
      <c r="E632" s="3"/>
      <c r="F632" s="3"/>
      <c r="G632" s="3"/>
      <c r="H632" s="3"/>
      <c r="I632" s="3"/>
      <c r="J632" s="3"/>
    </row>
    <row r="633" spans="3:10" x14ac:dyDescent="0.25">
      <c r="C633" s="3"/>
      <c r="E633" s="3"/>
      <c r="F633" s="3"/>
      <c r="G633" s="3"/>
      <c r="H633" s="3"/>
      <c r="I633" s="3"/>
      <c r="J633" s="3"/>
    </row>
    <row r="634" spans="3:10" x14ac:dyDescent="0.25">
      <c r="C634" s="3"/>
      <c r="E634" s="3"/>
      <c r="F634" s="3"/>
      <c r="G634" s="3"/>
      <c r="H634" s="3"/>
      <c r="I634" s="3"/>
      <c r="J634" s="3"/>
    </row>
    <row r="635" spans="3:10" x14ac:dyDescent="0.25">
      <c r="C635" s="3"/>
      <c r="E635" s="3"/>
      <c r="F635" s="3"/>
      <c r="G635" s="3"/>
      <c r="H635" s="3"/>
      <c r="I635" s="3"/>
      <c r="J635" s="3"/>
    </row>
    <row r="636" spans="3:10" x14ac:dyDescent="0.25">
      <c r="C636" s="3"/>
      <c r="E636" s="3"/>
      <c r="F636" s="3"/>
      <c r="G636" s="3"/>
      <c r="H636" s="3"/>
      <c r="I636" s="3"/>
      <c r="J636" s="3"/>
    </row>
    <row r="637" spans="3:10" x14ac:dyDescent="0.25">
      <c r="C637" s="3"/>
      <c r="E637" s="3"/>
      <c r="F637" s="3"/>
      <c r="G637" s="3"/>
      <c r="H637" s="3"/>
      <c r="I637" s="3"/>
      <c r="J637" s="3"/>
    </row>
    <row r="638" spans="3:10" x14ac:dyDescent="0.25">
      <c r="C638" s="3"/>
      <c r="E638" s="3"/>
      <c r="F638" s="3"/>
      <c r="G638" s="3"/>
      <c r="H638" s="3"/>
      <c r="I638" s="3"/>
      <c r="J638" s="3"/>
    </row>
    <row r="639" spans="3:10" x14ac:dyDescent="0.25">
      <c r="C639" s="3"/>
      <c r="E639" s="3"/>
      <c r="F639" s="3"/>
      <c r="G639" s="3"/>
      <c r="H639" s="3"/>
      <c r="I639" s="3"/>
      <c r="J639" s="3"/>
    </row>
    <row r="640" spans="3:10" x14ac:dyDescent="0.25">
      <c r="C640" s="3"/>
      <c r="E640" s="3"/>
      <c r="F640" s="3"/>
      <c r="G640" s="3"/>
      <c r="H640" s="3"/>
      <c r="I640" s="3"/>
      <c r="J640" s="3"/>
    </row>
    <row r="641" spans="3:10" x14ac:dyDescent="0.25">
      <c r="C641" s="3"/>
      <c r="E641" s="3"/>
      <c r="F641" s="3"/>
      <c r="G641" s="3"/>
      <c r="H641" s="3"/>
      <c r="I641" s="3"/>
      <c r="J641" s="3"/>
    </row>
    <row r="642" spans="3:10" x14ac:dyDescent="0.25">
      <c r="C642" s="3"/>
      <c r="E642" s="3"/>
      <c r="F642" s="3"/>
      <c r="G642" s="3"/>
      <c r="H642" s="3"/>
      <c r="I642" s="3"/>
      <c r="J642" s="3"/>
    </row>
    <row r="643" spans="3:10" x14ac:dyDescent="0.25">
      <c r="C643" s="3"/>
      <c r="E643" s="3"/>
      <c r="F643" s="3"/>
      <c r="G643" s="3"/>
      <c r="H643" s="3"/>
      <c r="I643" s="3"/>
      <c r="J643" s="3"/>
    </row>
    <row r="644" spans="3:10" x14ac:dyDescent="0.25">
      <c r="C644" s="3"/>
      <c r="E644" s="3"/>
      <c r="F644" s="3"/>
      <c r="G644" s="3"/>
      <c r="H644" s="3"/>
      <c r="I644" s="3"/>
      <c r="J644" s="3"/>
    </row>
    <row r="645" spans="3:10" x14ac:dyDescent="0.25">
      <c r="C645" s="3"/>
      <c r="E645" s="3"/>
      <c r="F645" s="3"/>
      <c r="G645" s="3"/>
      <c r="H645" s="3"/>
      <c r="I645" s="3"/>
      <c r="J645" s="3"/>
    </row>
    <row r="646" spans="3:10" x14ac:dyDescent="0.25">
      <c r="C646" s="3"/>
      <c r="E646" s="3"/>
      <c r="F646" s="3"/>
      <c r="G646" s="3"/>
      <c r="H646" s="3"/>
      <c r="I646" s="3"/>
      <c r="J646" s="3"/>
    </row>
    <row r="647" spans="3:10" x14ac:dyDescent="0.25">
      <c r="C647" s="3"/>
      <c r="E647" s="3"/>
      <c r="F647" s="3"/>
      <c r="G647" s="3"/>
      <c r="H647" s="3"/>
      <c r="I647" s="3"/>
      <c r="J647" s="3"/>
    </row>
    <row r="648" spans="3:10" x14ac:dyDescent="0.25">
      <c r="C648" s="3"/>
      <c r="E648" s="3"/>
      <c r="F648" s="3"/>
      <c r="G648" s="3"/>
      <c r="H648" s="3"/>
      <c r="I648" s="3"/>
      <c r="J648" s="3"/>
    </row>
    <row r="649" spans="3:10" x14ac:dyDescent="0.25">
      <c r="C649" s="3"/>
      <c r="E649" s="3"/>
      <c r="F649" s="3"/>
      <c r="G649" s="3"/>
      <c r="H649" s="3"/>
      <c r="I649" s="3"/>
      <c r="J649" s="3"/>
    </row>
    <row r="650" spans="3:10" x14ac:dyDescent="0.25">
      <c r="C650" s="3"/>
      <c r="E650" s="3"/>
      <c r="F650" s="3"/>
      <c r="G650" s="3"/>
      <c r="H650" s="3"/>
      <c r="I650" s="3"/>
      <c r="J650" s="3"/>
    </row>
    <row r="651" spans="3:10" x14ac:dyDescent="0.25">
      <c r="C651" s="3"/>
      <c r="E651" s="3"/>
      <c r="F651" s="3"/>
      <c r="G651" s="3"/>
      <c r="H651" s="3"/>
      <c r="I651" s="3"/>
      <c r="J651" s="3"/>
    </row>
    <row r="652" spans="3:10" x14ac:dyDescent="0.25">
      <c r="C652" s="3"/>
      <c r="E652" s="3"/>
      <c r="F652" s="3"/>
      <c r="G652" s="3"/>
      <c r="H652" s="3"/>
      <c r="I652" s="3"/>
      <c r="J652" s="3"/>
    </row>
    <row r="653" spans="3:10" x14ac:dyDescent="0.25">
      <c r="C653" s="3"/>
      <c r="E653" s="3"/>
      <c r="F653" s="3"/>
      <c r="G653" s="3"/>
      <c r="H653" s="3"/>
      <c r="I653" s="3"/>
      <c r="J653" s="3"/>
    </row>
    <row r="654" spans="3:10" x14ac:dyDescent="0.25">
      <c r="C654" s="3"/>
      <c r="E654" s="3"/>
      <c r="F654" s="3"/>
      <c r="G654" s="3"/>
      <c r="H654" s="3"/>
      <c r="I654" s="3"/>
      <c r="J654" s="3"/>
    </row>
    <row r="655" spans="3:10" x14ac:dyDescent="0.25">
      <c r="C655" s="3"/>
      <c r="E655" s="3"/>
      <c r="F655" s="3"/>
      <c r="G655" s="3"/>
      <c r="H655" s="3"/>
      <c r="I655" s="3"/>
      <c r="J655" s="3"/>
    </row>
    <row r="656" spans="3:10" x14ac:dyDescent="0.25">
      <c r="C656" s="3"/>
      <c r="E656" s="3"/>
      <c r="F656" s="3"/>
      <c r="G656" s="3"/>
      <c r="H656" s="3"/>
      <c r="I656" s="3"/>
      <c r="J656" s="3"/>
    </row>
    <row r="657" spans="3:10" x14ac:dyDescent="0.25">
      <c r="C657" s="3"/>
      <c r="E657" s="3"/>
      <c r="F657" s="3"/>
      <c r="G657" s="3"/>
      <c r="H657" s="3"/>
      <c r="I657" s="3"/>
      <c r="J657" s="3"/>
    </row>
    <row r="658" spans="3:10" x14ac:dyDescent="0.25">
      <c r="C658" s="3"/>
      <c r="E658" s="3"/>
      <c r="F658" s="3"/>
      <c r="G658" s="3"/>
      <c r="H658" s="3"/>
      <c r="I658" s="3"/>
      <c r="J658" s="3"/>
    </row>
    <row r="659" spans="3:10" x14ac:dyDescent="0.25">
      <c r="C659" s="3"/>
      <c r="E659" s="3"/>
      <c r="F659" s="3"/>
      <c r="G659" s="3"/>
      <c r="H659" s="3"/>
      <c r="I659" s="3"/>
      <c r="J659" s="3"/>
    </row>
    <row r="660" spans="3:10" x14ac:dyDescent="0.25">
      <c r="C660" s="3"/>
      <c r="E660" s="3"/>
      <c r="F660" s="3"/>
      <c r="G660" s="3"/>
      <c r="H660" s="3"/>
      <c r="I660" s="3"/>
      <c r="J660" s="3"/>
    </row>
    <row r="661" spans="3:10" x14ac:dyDescent="0.25">
      <c r="C661" s="3"/>
      <c r="E661" s="3"/>
      <c r="F661" s="3"/>
      <c r="G661" s="3"/>
      <c r="H661" s="3"/>
      <c r="I661" s="3"/>
      <c r="J661" s="3"/>
    </row>
    <row r="662" spans="3:10" x14ac:dyDescent="0.25">
      <c r="C662" s="3"/>
      <c r="E662" s="3"/>
      <c r="F662" s="3"/>
      <c r="G662" s="3"/>
      <c r="H662" s="3"/>
      <c r="I662" s="3"/>
      <c r="J662" s="3"/>
    </row>
    <row r="663" spans="3:10" x14ac:dyDescent="0.25">
      <c r="C663" s="3"/>
      <c r="E663" s="3"/>
      <c r="F663" s="3"/>
      <c r="G663" s="3"/>
      <c r="H663" s="3"/>
      <c r="I663" s="3"/>
      <c r="J663" s="3"/>
    </row>
    <row r="664" spans="3:10" x14ac:dyDescent="0.25">
      <c r="C664" s="3"/>
      <c r="E664" s="3"/>
      <c r="F664" s="3"/>
      <c r="G664" s="3"/>
      <c r="H664" s="3"/>
      <c r="I664" s="3"/>
      <c r="J664" s="3"/>
    </row>
    <row r="665" spans="3:10" x14ac:dyDescent="0.25">
      <c r="C665" s="3"/>
      <c r="E665" s="3"/>
      <c r="F665" s="3"/>
      <c r="G665" s="3"/>
      <c r="H665" s="3"/>
      <c r="I665" s="3"/>
      <c r="J665" s="3"/>
    </row>
    <row r="666" spans="3:10" x14ac:dyDescent="0.25">
      <c r="C666" s="3"/>
      <c r="E666" s="3"/>
      <c r="F666" s="3"/>
      <c r="G666" s="3"/>
      <c r="H666" s="3"/>
      <c r="I666" s="3"/>
      <c r="J666" s="3"/>
    </row>
    <row r="667" spans="3:10" x14ac:dyDescent="0.25">
      <c r="C667" s="3"/>
      <c r="E667" s="3"/>
      <c r="F667" s="3"/>
      <c r="G667" s="3"/>
      <c r="H667" s="3"/>
      <c r="I667" s="3"/>
      <c r="J667" s="3"/>
    </row>
    <row r="668" spans="3:10" x14ac:dyDescent="0.25">
      <c r="C668" s="3"/>
      <c r="E668" s="3"/>
      <c r="F668" s="3"/>
      <c r="G668" s="3"/>
      <c r="H668" s="3"/>
      <c r="I668" s="3"/>
      <c r="J668" s="3"/>
    </row>
    <row r="669" spans="3:10" x14ac:dyDescent="0.25">
      <c r="C669" s="3"/>
      <c r="E669" s="3"/>
      <c r="F669" s="3"/>
      <c r="G669" s="3"/>
      <c r="H669" s="3"/>
      <c r="I669" s="3"/>
      <c r="J669" s="3"/>
    </row>
    <row r="670" spans="3:10" x14ac:dyDescent="0.25">
      <c r="C670" s="3"/>
      <c r="E670" s="3"/>
      <c r="F670" s="3"/>
      <c r="G670" s="3"/>
      <c r="H670" s="3"/>
      <c r="I670" s="3"/>
      <c r="J670" s="3"/>
    </row>
    <row r="671" spans="3:10" x14ac:dyDescent="0.25">
      <c r="C671" s="3"/>
      <c r="E671" s="3"/>
      <c r="F671" s="3"/>
      <c r="G671" s="3"/>
      <c r="H671" s="3"/>
      <c r="I671" s="3"/>
      <c r="J671" s="3"/>
    </row>
    <row r="672" spans="3:10" x14ac:dyDescent="0.25">
      <c r="C672" s="3"/>
      <c r="E672" s="3"/>
      <c r="F672" s="3"/>
      <c r="G672" s="3"/>
      <c r="H672" s="3"/>
      <c r="I672" s="3"/>
      <c r="J672" s="3"/>
    </row>
    <row r="673" spans="3:10" x14ac:dyDescent="0.25">
      <c r="C673" s="3"/>
      <c r="E673" s="3"/>
      <c r="F673" s="3"/>
      <c r="G673" s="3"/>
      <c r="H673" s="3"/>
      <c r="I673" s="3"/>
      <c r="J673" s="3"/>
    </row>
    <row r="674" spans="3:10" x14ac:dyDescent="0.25">
      <c r="C674" s="3"/>
      <c r="E674" s="3"/>
      <c r="F674" s="3"/>
      <c r="G674" s="3"/>
      <c r="H674" s="3"/>
      <c r="I674" s="3"/>
      <c r="J674" s="3"/>
    </row>
    <row r="675" spans="3:10" x14ac:dyDescent="0.25">
      <c r="C675" s="3"/>
      <c r="E675" s="3"/>
      <c r="F675" s="3"/>
      <c r="G675" s="3"/>
      <c r="H675" s="3"/>
      <c r="I675" s="3"/>
      <c r="J675" s="3"/>
    </row>
    <row r="676" spans="3:10" x14ac:dyDescent="0.25">
      <c r="C676" s="3"/>
      <c r="E676" s="3"/>
      <c r="F676" s="3"/>
      <c r="G676" s="3"/>
      <c r="H676" s="3"/>
      <c r="I676" s="3"/>
      <c r="J676" s="3"/>
    </row>
    <row r="677" spans="3:10" x14ac:dyDescent="0.25">
      <c r="C677" s="3"/>
      <c r="E677" s="3"/>
      <c r="F677" s="3"/>
      <c r="G677" s="3"/>
      <c r="H677" s="3"/>
      <c r="I677" s="3"/>
      <c r="J677" s="3"/>
    </row>
    <row r="678" spans="3:10" x14ac:dyDescent="0.25">
      <c r="C678" s="3"/>
      <c r="E678" s="3"/>
      <c r="F678" s="3"/>
      <c r="G678" s="3"/>
      <c r="H678" s="3"/>
      <c r="I678" s="3"/>
      <c r="J678" s="3"/>
    </row>
    <row r="679" spans="3:10" x14ac:dyDescent="0.25">
      <c r="C679" s="3"/>
      <c r="E679" s="3"/>
      <c r="F679" s="3"/>
      <c r="G679" s="3"/>
      <c r="H679" s="3"/>
      <c r="I679" s="3"/>
      <c r="J679" s="3"/>
    </row>
    <row r="680" spans="3:10" x14ac:dyDescent="0.25">
      <c r="C680" s="3"/>
      <c r="E680" s="3"/>
      <c r="F680" s="3"/>
      <c r="G680" s="3"/>
      <c r="H680" s="3"/>
      <c r="I680" s="3"/>
      <c r="J680" s="3"/>
    </row>
    <row r="681" spans="3:10" x14ac:dyDescent="0.25">
      <c r="C681" s="3"/>
      <c r="E681" s="3"/>
      <c r="F681" s="3"/>
      <c r="G681" s="3"/>
      <c r="H681" s="3"/>
      <c r="I681" s="3"/>
      <c r="J681" s="3"/>
    </row>
    <row r="682" spans="3:10" x14ac:dyDescent="0.25">
      <c r="C682" s="3"/>
      <c r="E682" s="3"/>
      <c r="F682" s="3"/>
      <c r="G682" s="3"/>
      <c r="H682" s="3"/>
      <c r="I682" s="3"/>
      <c r="J682" s="3"/>
    </row>
    <row r="683" spans="3:10" x14ac:dyDescent="0.25">
      <c r="C683" s="3"/>
      <c r="E683" s="3"/>
      <c r="F683" s="3"/>
      <c r="G683" s="3"/>
      <c r="H683" s="3"/>
      <c r="I683" s="3"/>
      <c r="J683" s="3"/>
    </row>
    <row r="684" spans="3:10" x14ac:dyDescent="0.25">
      <c r="C684" s="3"/>
      <c r="E684" s="3"/>
      <c r="F684" s="3"/>
      <c r="G684" s="3"/>
      <c r="H684" s="3"/>
      <c r="I684" s="3"/>
      <c r="J684" s="3"/>
    </row>
    <row r="685" spans="3:10" x14ac:dyDescent="0.25">
      <c r="C685" s="3"/>
      <c r="E685" s="3"/>
      <c r="F685" s="3"/>
      <c r="G685" s="3"/>
      <c r="H685" s="3"/>
      <c r="I685" s="3"/>
      <c r="J685" s="3"/>
    </row>
    <row r="686" spans="3:10" x14ac:dyDescent="0.25">
      <c r="C686" s="3"/>
      <c r="E686" s="3"/>
      <c r="F686" s="3"/>
      <c r="G686" s="3"/>
      <c r="H686" s="3"/>
      <c r="I686" s="3"/>
      <c r="J686" s="3"/>
    </row>
    <row r="687" spans="3:10" x14ac:dyDescent="0.25">
      <c r="C687" s="3"/>
      <c r="E687" s="3"/>
      <c r="F687" s="3"/>
      <c r="G687" s="3"/>
      <c r="H687" s="3"/>
      <c r="I687" s="3"/>
      <c r="J687" s="3"/>
    </row>
    <row r="688" spans="3:10" x14ac:dyDescent="0.25">
      <c r="C688" s="3"/>
      <c r="E688" s="3"/>
      <c r="F688" s="3"/>
      <c r="G688" s="3"/>
      <c r="H688" s="3"/>
      <c r="I688" s="3"/>
      <c r="J688" s="3"/>
    </row>
    <row r="689" spans="3:10" x14ac:dyDescent="0.25">
      <c r="C689" s="3"/>
      <c r="E689" s="3"/>
      <c r="F689" s="3"/>
      <c r="G689" s="3"/>
      <c r="H689" s="3"/>
      <c r="I689" s="3"/>
      <c r="J689" s="3"/>
    </row>
    <row r="690" spans="3:10" x14ac:dyDescent="0.25">
      <c r="C690" s="3"/>
      <c r="E690" s="3"/>
      <c r="F690" s="3"/>
      <c r="G690" s="3"/>
      <c r="H690" s="3"/>
      <c r="I690" s="3"/>
      <c r="J690" s="3"/>
    </row>
    <row r="691" spans="3:10" x14ac:dyDescent="0.25">
      <c r="C691" s="3"/>
      <c r="E691" s="3"/>
      <c r="F691" s="3"/>
      <c r="G691" s="3"/>
      <c r="H691" s="3"/>
      <c r="I691" s="3"/>
      <c r="J691" s="3"/>
    </row>
    <row r="692" spans="3:10" x14ac:dyDescent="0.25">
      <c r="C692" s="3"/>
      <c r="E692" s="3"/>
      <c r="F692" s="3"/>
      <c r="G692" s="3"/>
      <c r="H692" s="3"/>
      <c r="I692" s="3"/>
      <c r="J692" s="3"/>
    </row>
    <row r="693" spans="3:10" x14ac:dyDescent="0.25">
      <c r="C693" s="3"/>
      <c r="E693" s="3"/>
      <c r="F693" s="3"/>
      <c r="G693" s="3"/>
      <c r="H693" s="3"/>
      <c r="I693" s="3"/>
      <c r="J693" s="3"/>
    </row>
    <row r="694" spans="3:10" x14ac:dyDescent="0.25">
      <c r="C694" s="3"/>
      <c r="E694" s="3"/>
      <c r="F694" s="3"/>
      <c r="G694" s="3"/>
      <c r="H694" s="3"/>
      <c r="I694" s="3"/>
      <c r="J694" s="3"/>
    </row>
    <row r="695" spans="3:10" x14ac:dyDescent="0.25">
      <c r="C695" s="3"/>
      <c r="E695" s="3"/>
      <c r="F695" s="3"/>
      <c r="G695" s="3"/>
      <c r="H695" s="3"/>
      <c r="I695" s="3"/>
      <c r="J695" s="3"/>
    </row>
    <row r="696" spans="3:10" x14ac:dyDescent="0.25">
      <c r="C696" s="3"/>
      <c r="E696" s="3"/>
      <c r="F696" s="3"/>
      <c r="G696" s="3"/>
      <c r="H696" s="3"/>
      <c r="I696" s="3"/>
      <c r="J696" s="3"/>
    </row>
    <row r="697" spans="3:10" x14ac:dyDescent="0.25">
      <c r="C697" s="3"/>
      <c r="E697" s="3"/>
      <c r="F697" s="3"/>
      <c r="G697" s="3"/>
      <c r="H697" s="3"/>
      <c r="I697" s="3"/>
      <c r="J697" s="3"/>
    </row>
    <row r="698" spans="3:10" x14ac:dyDescent="0.25">
      <c r="C698" s="3"/>
      <c r="E698" s="3"/>
      <c r="F698" s="3"/>
      <c r="G698" s="3"/>
      <c r="H698" s="3"/>
      <c r="I698" s="3"/>
      <c r="J698" s="3"/>
    </row>
    <row r="699" spans="3:10" x14ac:dyDescent="0.25">
      <c r="C699" s="3"/>
      <c r="E699" s="3"/>
      <c r="F699" s="3"/>
      <c r="G699" s="3"/>
      <c r="H699" s="3"/>
      <c r="I699" s="3"/>
      <c r="J699" s="3"/>
    </row>
    <row r="700" spans="3:10" x14ac:dyDescent="0.25">
      <c r="C700" s="3"/>
      <c r="E700" s="3"/>
      <c r="F700" s="3"/>
      <c r="G700" s="3"/>
      <c r="H700" s="3"/>
      <c r="I700" s="3"/>
      <c r="J700" s="3"/>
    </row>
    <row r="701" spans="3:10" x14ac:dyDescent="0.25">
      <c r="C701" s="3"/>
      <c r="E701" s="3"/>
      <c r="F701" s="3"/>
      <c r="G701" s="3"/>
      <c r="H701" s="3"/>
      <c r="I701" s="3"/>
      <c r="J701" s="3"/>
    </row>
    <row r="702" spans="3:10" x14ac:dyDescent="0.25">
      <c r="C702" s="3"/>
      <c r="E702" s="3"/>
      <c r="F702" s="3"/>
      <c r="G702" s="3"/>
      <c r="H702" s="3"/>
      <c r="I702" s="3"/>
      <c r="J702" s="3"/>
    </row>
    <row r="703" spans="3:10" x14ac:dyDescent="0.25">
      <c r="C703" s="3"/>
      <c r="E703" s="3"/>
      <c r="F703" s="3"/>
      <c r="G703" s="3"/>
      <c r="H703" s="3"/>
      <c r="I703" s="3"/>
      <c r="J703" s="3"/>
    </row>
    <row r="704" spans="3:10" x14ac:dyDescent="0.25">
      <c r="C704" s="3"/>
      <c r="E704" s="3"/>
      <c r="F704" s="3"/>
      <c r="G704" s="3"/>
      <c r="H704" s="3"/>
      <c r="I704" s="3"/>
      <c r="J704" s="3"/>
    </row>
    <row r="705" spans="3:10" x14ac:dyDescent="0.25">
      <c r="C705" s="3"/>
      <c r="E705" s="3"/>
      <c r="F705" s="3"/>
      <c r="G705" s="3"/>
      <c r="H705" s="3"/>
      <c r="I705" s="3"/>
      <c r="J705" s="3"/>
    </row>
    <row r="706" spans="3:10" x14ac:dyDescent="0.25">
      <c r="C706" s="3"/>
      <c r="E706" s="3"/>
      <c r="F706" s="3"/>
      <c r="G706" s="3"/>
      <c r="H706" s="3"/>
      <c r="I706" s="3"/>
      <c r="J706" s="3"/>
    </row>
    <row r="707" spans="3:10" x14ac:dyDescent="0.25">
      <c r="C707" s="3"/>
      <c r="E707" s="3"/>
      <c r="F707" s="3"/>
      <c r="G707" s="3"/>
      <c r="H707" s="3"/>
      <c r="I707" s="3"/>
      <c r="J707" s="3"/>
    </row>
    <row r="708" spans="3:10" x14ac:dyDescent="0.25">
      <c r="C708" s="3"/>
      <c r="E708" s="3"/>
      <c r="F708" s="3"/>
      <c r="G708" s="3"/>
      <c r="H708" s="3"/>
      <c r="I708" s="3"/>
      <c r="J708" s="3"/>
    </row>
    <row r="709" spans="3:10" x14ac:dyDescent="0.25">
      <c r="C709" s="3"/>
      <c r="E709" s="3"/>
      <c r="F709" s="3"/>
      <c r="G709" s="3"/>
      <c r="H709" s="3"/>
      <c r="I709" s="3"/>
      <c r="J709" s="3"/>
    </row>
    <row r="710" spans="3:10" x14ac:dyDescent="0.25">
      <c r="C710" s="3"/>
      <c r="E710" s="3"/>
      <c r="F710" s="3"/>
      <c r="G710" s="3"/>
      <c r="H710" s="3"/>
      <c r="I710" s="3"/>
      <c r="J710" s="3"/>
    </row>
    <row r="711" spans="3:10" x14ac:dyDescent="0.25">
      <c r="C711" s="3"/>
      <c r="E711" s="3"/>
      <c r="F711" s="3"/>
      <c r="G711" s="3"/>
      <c r="H711" s="3"/>
      <c r="I711" s="3"/>
      <c r="J711" s="3"/>
    </row>
    <row r="712" spans="3:10" x14ac:dyDescent="0.25">
      <c r="C712" s="3"/>
      <c r="E712" s="3"/>
      <c r="F712" s="3"/>
      <c r="G712" s="3"/>
      <c r="H712" s="3"/>
      <c r="I712" s="3"/>
      <c r="J712" s="3"/>
    </row>
    <row r="713" spans="3:10" x14ac:dyDescent="0.25">
      <c r="C713" s="3"/>
      <c r="E713" s="3"/>
      <c r="F713" s="3"/>
      <c r="G713" s="3"/>
      <c r="H713" s="3"/>
      <c r="I713" s="3"/>
      <c r="J713" s="3"/>
    </row>
    <row r="714" spans="3:10" x14ac:dyDescent="0.25">
      <c r="C714" s="3"/>
      <c r="E714" s="3"/>
      <c r="F714" s="3"/>
      <c r="G714" s="3"/>
      <c r="H714" s="3"/>
      <c r="I714" s="3"/>
      <c r="J714" s="3"/>
    </row>
    <row r="715" spans="3:10" x14ac:dyDescent="0.25">
      <c r="C715" s="3"/>
      <c r="E715" s="3"/>
      <c r="F715" s="3"/>
      <c r="G715" s="3"/>
      <c r="H715" s="3"/>
      <c r="I715" s="3"/>
      <c r="J715" s="3"/>
    </row>
    <row r="716" spans="3:10" x14ac:dyDescent="0.25">
      <c r="C716" s="3"/>
      <c r="E716" s="3"/>
      <c r="F716" s="3"/>
      <c r="G716" s="3"/>
      <c r="H716" s="3"/>
      <c r="I716" s="3"/>
      <c r="J716" s="3"/>
    </row>
    <row r="717" spans="3:10" x14ac:dyDescent="0.25">
      <c r="C717" s="3"/>
      <c r="E717" s="3"/>
      <c r="F717" s="3"/>
      <c r="G717" s="3"/>
      <c r="H717" s="3"/>
      <c r="I717" s="3"/>
      <c r="J717" s="3"/>
    </row>
    <row r="718" spans="3:10" x14ac:dyDescent="0.25">
      <c r="C718" s="3"/>
      <c r="E718" s="3"/>
      <c r="F718" s="3"/>
      <c r="G718" s="3"/>
      <c r="H718" s="3"/>
      <c r="I718" s="3"/>
      <c r="J718" s="3"/>
    </row>
    <row r="719" spans="3:10" x14ac:dyDescent="0.25">
      <c r="C719" s="3"/>
      <c r="E719" s="3"/>
      <c r="F719" s="3"/>
      <c r="G719" s="3"/>
      <c r="H719" s="3"/>
      <c r="I719" s="3"/>
      <c r="J719" s="3"/>
    </row>
    <row r="720" spans="3:10" x14ac:dyDescent="0.25">
      <c r="C720" s="3"/>
      <c r="E720" s="3"/>
      <c r="F720" s="3"/>
      <c r="G720" s="3"/>
      <c r="H720" s="3"/>
      <c r="I720" s="3"/>
      <c r="J720" s="3"/>
    </row>
    <row r="721" spans="3:10" x14ac:dyDescent="0.25">
      <c r="C721" s="3"/>
      <c r="E721" s="3"/>
      <c r="F721" s="3"/>
      <c r="G721" s="3"/>
      <c r="H721" s="3"/>
      <c r="I721" s="3"/>
      <c r="J721" s="3"/>
    </row>
    <row r="722" spans="3:10" x14ac:dyDescent="0.25">
      <c r="C722" s="3"/>
      <c r="E722" s="3"/>
      <c r="F722" s="3"/>
      <c r="G722" s="3"/>
      <c r="H722" s="3"/>
      <c r="I722" s="3"/>
      <c r="J722" s="3"/>
    </row>
    <row r="723" spans="3:10" x14ac:dyDescent="0.25">
      <c r="C723" s="3"/>
      <c r="E723" s="3"/>
      <c r="F723" s="3"/>
      <c r="G723" s="3"/>
      <c r="H723" s="3"/>
      <c r="I723" s="3"/>
      <c r="J723" s="3"/>
    </row>
    <row r="724" spans="3:10" x14ac:dyDescent="0.25">
      <c r="C724" s="3"/>
      <c r="E724" s="3"/>
      <c r="F724" s="3"/>
      <c r="G724" s="3"/>
      <c r="H724" s="3"/>
      <c r="I724" s="3"/>
      <c r="J724" s="3"/>
    </row>
    <row r="725" spans="3:10" x14ac:dyDescent="0.25">
      <c r="C725" s="3"/>
      <c r="E725" s="3"/>
      <c r="F725" s="3"/>
      <c r="G725" s="3"/>
      <c r="H725" s="3"/>
      <c r="I725" s="3"/>
      <c r="J725" s="3"/>
    </row>
    <row r="726" spans="3:10" x14ac:dyDescent="0.25">
      <c r="C726" s="3"/>
      <c r="E726" s="3"/>
      <c r="F726" s="3"/>
      <c r="G726" s="3"/>
      <c r="H726" s="3"/>
      <c r="I726" s="3"/>
      <c r="J726" s="3"/>
    </row>
    <row r="727" spans="3:10" x14ac:dyDescent="0.25">
      <c r="C727" s="3"/>
      <c r="E727" s="3"/>
      <c r="F727" s="3"/>
      <c r="G727" s="3"/>
      <c r="H727" s="3"/>
      <c r="I727" s="3"/>
      <c r="J727" s="3"/>
    </row>
    <row r="728" spans="3:10" x14ac:dyDescent="0.25">
      <c r="C728" s="3"/>
      <c r="E728" s="3"/>
      <c r="F728" s="3"/>
      <c r="G728" s="3"/>
      <c r="H728" s="3"/>
      <c r="I728" s="3"/>
      <c r="J728" s="3"/>
    </row>
    <row r="729" spans="3:10" x14ac:dyDescent="0.25">
      <c r="C729" s="3"/>
      <c r="E729" s="3"/>
      <c r="F729" s="3"/>
      <c r="G729" s="3"/>
      <c r="H729" s="3"/>
      <c r="I729" s="3"/>
      <c r="J729" s="3"/>
    </row>
    <row r="730" spans="3:10" x14ac:dyDescent="0.25">
      <c r="C730" s="3"/>
      <c r="E730" s="3"/>
      <c r="F730" s="3"/>
      <c r="G730" s="3"/>
      <c r="H730" s="3"/>
      <c r="I730" s="3"/>
      <c r="J730" s="3"/>
    </row>
    <row r="731" spans="3:10" x14ac:dyDescent="0.25">
      <c r="C731" s="3"/>
      <c r="E731" s="3"/>
      <c r="F731" s="3"/>
      <c r="G731" s="3"/>
      <c r="H731" s="3"/>
      <c r="I731" s="3"/>
      <c r="J731" s="3"/>
    </row>
    <row r="732" spans="3:10" x14ac:dyDescent="0.25">
      <c r="C732" s="3"/>
      <c r="E732" s="3"/>
      <c r="F732" s="3"/>
      <c r="G732" s="3"/>
      <c r="H732" s="3"/>
      <c r="I732" s="3"/>
      <c r="J732" s="3"/>
    </row>
    <row r="733" spans="3:10" x14ac:dyDescent="0.25">
      <c r="C733" s="3"/>
      <c r="E733" s="3"/>
      <c r="F733" s="3"/>
      <c r="G733" s="3"/>
      <c r="H733" s="3"/>
      <c r="I733" s="3"/>
      <c r="J733" s="3"/>
    </row>
    <row r="734" spans="3:10" x14ac:dyDescent="0.25">
      <c r="C734" s="3"/>
      <c r="E734" s="3"/>
      <c r="F734" s="3"/>
      <c r="G734" s="3"/>
      <c r="H734" s="3"/>
      <c r="I734" s="3"/>
      <c r="J734" s="3"/>
    </row>
    <row r="735" spans="3:10" x14ac:dyDescent="0.25">
      <c r="C735" s="3"/>
      <c r="E735" s="3"/>
      <c r="F735" s="3"/>
      <c r="G735" s="3"/>
      <c r="H735" s="3"/>
      <c r="I735" s="3"/>
      <c r="J735" s="3"/>
    </row>
    <row r="736" spans="3:10" x14ac:dyDescent="0.25">
      <c r="C736" s="3"/>
      <c r="E736" s="3"/>
      <c r="F736" s="3"/>
      <c r="G736" s="3"/>
      <c r="H736" s="3"/>
      <c r="I736" s="3"/>
      <c r="J736" s="3"/>
    </row>
    <row r="737" spans="3:10" x14ac:dyDescent="0.25">
      <c r="C737" s="3"/>
      <c r="E737" s="3"/>
      <c r="F737" s="3"/>
      <c r="G737" s="3"/>
      <c r="H737" s="3"/>
      <c r="I737" s="3"/>
      <c r="J737" s="3"/>
    </row>
    <row r="738" spans="3:10" x14ac:dyDescent="0.25">
      <c r="C738" s="3"/>
      <c r="E738" s="3"/>
      <c r="F738" s="3"/>
      <c r="G738" s="3"/>
      <c r="H738" s="3"/>
      <c r="I738" s="3"/>
      <c r="J738" s="3"/>
    </row>
    <row r="739" spans="3:10" x14ac:dyDescent="0.25">
      <c r="C739" s="3"/>
      <c r="E739" s="3"/>
      <c r="F739" s="3"/>
      <c r="G739" s="3"/>
      <c r="H739" s="3"/>
      <c r="I739" s="3"/>
      <c r="J739" s="3"/>
    </row>
    <row r="740" spans="3:10" x14ac:dyDescent="0.25">
      <c r="C740" s="3"/>
      <c r="E740" s="3"/>
      <c r="F740" s="3"/>
      <c r="G740" s="3"/>
      <c r="H740" s="3"/>
      <c r="I740" s="3"/>
      <c r="J740" s="3"/>
    </row>
    <row r="741" spans="3:10" x14ac:dyDescent="0.25">
      <c r="C741" s="3"/>
      <c r="E741" s="3"/>
      <c r="F741" s="3"/>
      <c r="G741" s="3"/>
      <c r="H741" s="3"/>
      <c r="I741" s="3"/>
      <c r="J741" s="3"/>
    </row>
    <row r="742" spans="3:10" x14ac:dyDescent="0.25">
      <c r="C742" s="3"/>
      <c r="E742" s="3"/>
      <c r="F742" s="3"/>
      <c r="G742" s="3"/>
      <c r="H742" s="3"/>
      <c r="I742" s="3"/>
      <c r="J742" s="3"/>
    </row>
    <row r="743" spans="3:10" x14ac:dyDescent="0.25">
      <c r="C743" s="3"/>
      <c r="E743" s="3"/>
      <c r="F743" s="3"/>
      <c r="G743" s="3"/>
      <c r="H743" s="3"/>
      <c r="I743" s="3"/>
      <c r="J743" s="3"/>
    </row>
    <row r="744" spans="3:10" x14ac:dyDescent="0.25">
      <c r="C744" s="3"/>
      <c r="E744" s="3"/>
      <c r="F744" s="3"/>
      <c r="G744" s="3"/>
      <c r="H744" s="3"/>
      <c r="I744" s="3"/>
      <c r="J744" s="3"/>
    </row>
    <row r="745" spans="3:10" x14ac:dyDescent="0.25">
      <c r="C745" s="3"/>
      <c r="E745" s="3"/>
      <c r="F745" s="3"/>
      <c r="G745" s="3"/>
      <c r="H745" s="3"/>
      <c r="I745" s="3"/>
      <c r="J745" s="3"/>
    </row>
    <row r="746" spans="3:10" x14ac:dyDescent="0.25">
      <c r="C746" s="3"/>
      <c r="E746" s="3"/>
      <c r="F746" s="3"/>
      <c r="G746" s="3"/>
      <c r="H746" s="3"/>
      <c r="I746" s="3"/>
      <c r="J746" s="3"/>
    </row>
    <row r="747" spans="3:10" x14ac:dyDescent="0.25">
      <c r="C747" s="3"/>
      <c r="E747" s="3"/>
      <c r="F747" s="3"/>
      <c r="G747" s="3"/>
      <c r="H747" s="3"/>
      <c r="I747" s="3"/>
      <c r="J747" s="3"/>
    </row>
    <row r="748" spans="3:10" x14ac:dyDescent="0.25">
      <c r="C748" s="3"/>
      <c r="E748" s="3"/>
      <c r="F748" s="3"/>
      <c r="G748" s="3"/>
      <c r="H748" s="3"/>
      <c r="I748" s="3"/>
      <c r="J748" s="3"/>
    </row>
    <row r="749" spans="3:10" x14ac:dyDescent="0.25">
      <c r="C749" s="3"/>
      <c r="E749" s="3"/>
      <c r="F749" s="3"/>
      <c r="G749" s="3"/>
      <c r="H749" s="3"/>
      <c r="I749" s="3"/>
      <c r="J749" s="3"/>
    </row>
    <row r="750" spans="3:10" x14ac:dyDescent="0.25">
      <c r="C750" s="3"/>
      <c r="E750" s="3"/>
      <c r="F750" s="3"/>
      <c r="G750" s="3"/>
      <c r="H750" s="3"/>
      <c r="I750" s="3"/>
      <c r="J750" s="3"/>
    </row>
    <row r="751" spans="3:10" x14ac:dyDescent="0.25">
      <c r="C751" s="3"/>
      <c r="E751" s="3"/>
      <c r="F751" s="3"/>
      <c r="G751" s="3"/>
      <c r="H751" s="3"/>
      <c r="I751" s="3"/>
      <c r="J751" s="3"/>
    </row>
    <row r="752" spans="3:10" x14ac:dyDescent="0.25">
      <c r="C752" s="3"/>
      <c r="E752" s="3"/>
      <c r="F752" s="3"/>
      <c r="G752" s="3"/>
      <c r="H752" s="3"/>
      <c r="I752" s="3"/>
      <c r="J752" s="3"/>
    </row>
    <row r="753" spans="3:10" x14ac:dyDescent="0.25">
      <c r="C753" s="3"/>
      <c r="E753" s="3"/>
      <c r="F753" s="3"/>
      <c r="G753" s="3"/>
      <c r="H753" s="3"/>
      <c r="I753" s="3"/>
      <c r="J753" s="3"/>
    </row>
    <row r="754" spans="3:10" x14ac:dyDescent="0.25">
      <c r="C754" s="3"/>
      <c r="E754" s="3"/>
      <c r="F754" s="3"/>
      <c r="G754" s="3"/>
      <c r="H754" s="3"/>
      <c r="I754" s="3"/>
      <c r="J754" s="3"/>
    </row>
    <row r="755" spans="3:10" x14ac:dyDescent="0.25">
      <c r="C755" s="3"/>
      <c r="E755" s="3"/>
      <c r="F755" s="3"/>
      <c r="G755" s="3"/>
      <c r="H755" s="3"/>
      <c r="I755" s="3"/>
      <c r="J755" s="3"/>
    </row>
    <row r="756" spans="3:10" x14ac:dyDescent="0.25">
      <c r="C756" s="3"/>
      <c r="E756" s="3"/>
      <c r="F756" s="3"/>
      <c r="G756" s="3"/>
      <c r="H756" s="3"/>
      <c r="I756" s="3"/>
      <c r="J756" s="3"/>
    </row>
    <row r="757" spans="3:10" x14ac:dyDescent="0.25">
      <c r="C757" s="3"/>
      <c r="E757" s="3"/>
      <c r="F757" s="3"/>
      <c r="G757" s="3"/>
      <c r="H757" s="3"/>
      <c r="I757" s="3"/>
      <c r="J757" s="3"/>
    </row>
    <row r="758" spans="3:10" x14ac:dyDescent="0.25">
      <c r="C758" s="3"/>
      <c r="E758" s="3"/>
      <c r="F758" s="3"/>
      <c r="G758" s="3"/>
      <c r="H758" s="3"/>
      <c r="I758" s="3"/>
      <c r="J758" s="3"/>
    </row>
    <row r="759" spans="3:10" x14ac:dyDescent="0.25">
      <c r="C759" s="3"/>
      <c r="E759" s="3"/>
      <c r="F759" s="3"/>
      <c r="G759" s="3"/>
      <c r="H759" s="3"/>
      <c r="I759" s="3"/>
      <c r="J759" s="3"/>
    </row>
    <row r="760" spans="3:10" x14ac:dyDescent="0.25">
      <c r="C760" s="3"/>
      <c r="E760" s="3"/>
      <c r="F760" s="3"/>
      <c r="G760" s="3"/>
      <c r="H760" s="3"/>
      <c r="I760" s="3"/>
      <c r="J760" s="3"/>
    </row>
    <row r="761" spans="3:10" x14ac:dyDescent="0.25">
      <c r="C761" s="3"/>
      <c r="E761" s="3"/>
      <c r="F761" s="3"/>
      <c r="G761" s="3"/>
      <c r="H761" s="3"/>
      <c r="I761" s="3"/>
      <c r="J761" s="3"/>
    </row>
    <row r="762" spans="3:10" x14ac:dyDescent="0.25">
      <c r="C762" s="3"/>
      <c r="E762" s="3"/>
      <c r="F762" s="3"/>
      <c r="G762" s="3"/>
      <c r="H762" s="3"/>
      <c r="I762" s="3"/>
      <c r="J762" s="3"/>
    </row>
    <row r="763" spans="3:10" x14ac:dyDescent="0.25">
      <c r="C763" s="3"/>
      <c r="E763" s="3"/>
      <c r="F763" s="3"/>
      <c r="G763" s="3"/>
      <c r="H763" s="3"/>
      <c r="I763" s="3"/>
      <c r="J763" s="3"/>
    </row>
    <row r="764" spans="3:10" x14ac:dyDescent="0.25">
      <c r="C764" s="3"/>
      <c r="E764" s="3"/>
      <c r="F764" s="3"/>
      <c r="G764" s="3"/>
      <c r="H764" s="3"/>
      <c r="I764" s="3"/>
      <c r="J764" s="3"/>
    </row>
    <row r="765" spans="3:10" x14ac:dyDescent="0.25">
      <c r="C765" s="3"/>
      <c r="E765" s="3"/>
      <c r="F765" s="3"/>
      <c r="G765" s="3"/>
      <c r="H765" s="3"/>
      <c r="I765" s="3"/>
      <c r="J765" s="3"/>
    </row>
    <row r="766" spans="3:10" x14ac:dyDescent="0.25">
      <c r="C766" s="3"/>
      <c r="E766" s="3"/>
      <c r="F766" s="3"/>
      <c r="G766" s="3"/>
      <c r="H766" s="3"/>
      <c r="I766" s="3"/>
      <c r="J766" s="3"/>
    </row>
    <row r="767" spans="3:10" x14ac:dyDescent="0.25">
      <c r="C767" s="3"/>
      <c r="E767" s="3"/>
      <c r="F767" s="3"/>
      <c r="G767" s="3"/>
      <c r="H767" s="3"/>
      <c r="I767" s="3"/>
      <c r="J767" s="3"/>
    </row>
    <row r="768" spans="3:10" x14ac:dyDescent="0.25">
      <c r="C768" s="3"/>
      <c r="E768" s="3"/>
      <c r="F768" s="3"/>
      <c r="G768" s="3"/>
      <c r="H768" s="3"/>
      <c r="I768" s="3"/>
      <c r="J768" s="3"/>
    </row>
    <row r="769" spans="3:10" x14ac:dyDescent="0.25">
      <c r="C769" s="3"/>
      <c r="E769" s="3"/>
      <c r="F769" s="3"/>
      <c r="G769" s="3"/>
      <c r="H769" s="3"/>
      <c r="I769" s="3"/>
      <c r="J769" s="3"/>
    </row>
    <row r="770" spans="3:10" x14ac:dyDescent="0.25">
      <c r="C770" s="3"/>
      <c r="E770" s="3"/>
      <c r="F770" s="3"/>
      <c r="G770" s="3"/>
      <c r="H770" s="3"/>
      <c r="I770" s="3"/>
      <c r="J770" s="3"/>
    </row>
    <row r="771" spans="3:10" x14ac:dyDescent="0.25">
      <c r="C771" s="3"/>
      <c r="E771" s="3"/>
      <c r="F771" s="3"/>
      <c r="G771" s="3"/>
      <c r="H771" s="3"/>
      <c r="I771" s="3"/>
      <c r="J771" s="3"/>
    </row>
    <row r="772" spans="3:10" x14ac:dyDescent="0.25">
      <c r="C772" s="3"/>
      <c r="E772" s="3"/>
      <c r="F772" s="3"/>
      <c r="G772" s="3"/>
      <c r="H772" s="3"/>
      <c r="I772" s="3"/>
      <c r="J772" s="3"/>
    </row>
    <row r="773" spans="3:10" x14ac:dyDescent="0.25">
      <c r="C773" s="3"/>
      <c r="E773" s="3"/>
      <c r="F773" s="3"/>
      <c r="G773" s="3"/>
      <c r="H773" s="3"/>
      <c r="I773" s="3"/>
      <c r="J773" s="3"/>
    </row>
    <row r="774" spans="3:10" x14ac:dyDescent="0.25">
      <c r="C774" s="3"/>
      <c r="E774" s="3"/>
      <c r="F774" s="3"/>
      <c r="G774" s="3"/>
      <c r="H774" s="3"/>
      <c r="I774" s="3"/>
      <c r="J774" s="3"/>
    </row>
    <row r="775" spans="3:10" x14ac:dyDescent="0.25">
      <c r="C775" s="3"/>
      <c r="E775" s="3"/>
      <c r="F775" s="3"/>
      <c r="G775" s="3"/>
      <c r="H775" s="3"/>
      <c r="I775" s="3"/>
      <c r="J775" s="3"/>
    </row>
    <row r="776" spans="3:10" x14ac:dyDescent="0.25">
      <c r="C776" s="3"/>
      <c r="E776" s="3"/>
      <c r="F776" s="3"/>
      <c r="G776" s="3"/>
      <c r="H776" s="3"/>
      <c r="I776" s="3"/>
      <c r="J776" s="3"/>
    </row>
    <row r="777" spans="3:10" x14ac:dyDescent="0.25">
      <c r="C777" s="3"/>
      <c r="E777" s="3"/>
      <c r="F777" s="3"/>
      <c r="G777" s="3"/>
      <c r="H777" s="3"/>
      <c r="I777" s="3"/>
      <c r="J777" s="3"/>
    </row>
    <row r="778" spans="3:10" x14ac:dyDescent="0.25">
      <c r="C778" s="3"/>
      <c r="E778" s="3"/>
      <c r="F778" s="3"/>
      <c r="G778" s="3"/>
      <c r="H778" s="3"/>
      <c r="I778" s="3"/>
      <c r="J778" s="3"/>
    </row>
    <row r="779" spans="3:10" x14ac:dyDescent="0.25">
      <c r="C779" s="3"/>
      <c r="E779" s="3"/>
      <c r="F779" s="3"/>
      <c r="G779" s="3"/>
      <c r="H779" s="3"/>
      <c r="I779" s="3"/>
      <c r="J779" s="3"/>
    </row>
    <row r="780" spans="3:10" x14ac:dyDescent="0.25">
      <c r="C780" s="3"/>
      <c r="E780" s="3"/>
      <c r="F780" s="3"/>
      <c r="G780" s="3"/>
      <c r="H780" s="3"/>
      <c r="I780" s="3"/>
      <c r="J780" s="3"/>
    </row>
    <row r="781" spans="3:10" x14ac:dyDescent="0.25">
      <c r="C781" s="3"/>
      <c r="E781" s="3"/>
      <c r="F781" s="3"/>
      <c r="G781" s="3"/>
      <c r="H781" s="3"/>
      <c r="I781" s="3"/>
      <c r="J781" s="3"/>
    </row>
    <row r="782" spans="3:10" x14ac:dyDescent="0.25">
      <c r="C782" s="3"/>
      <c r="E782" s="3"/>
      <c r="F782" s="3"/>
      <c r="G782" s="3"/>
      <c r="H782" s="3"/>
      <c r="I782" s="3"/>
      <c r="J782" s="3"/>
    </row>
    <row r="783" spans="3:10" x14ac:dyDescent="0.25">
      <c r="C783" s="3"/>
      <c r="E783" s="3"/>
      <c r="F783" s="3"/>
      <c r="G783" s="3"/>
      <c r="H783" s="3"/>
      <c r="I783" s="3"/>
      <c r="J783" s="3"/>
    </row>
    <row r="784" spans="3:10" x14ac:dyDescent="0.25">
      <c r="C784" s="3"/>
      <c r="E784" s="3"/>
      <c r="F784" s="3"/>
      <c r="G784" s="3"/>
      <c r="H784" s="3"/>
      <c r="I784" s="3"/>
      <c r="J784" s="3"/>
    </row>
    <row r="785" spans="3:10" x14ac:dyDescent="0.25">
      <c r="C785" s="3"/>
      <c r="E785" s="3"/>
      <c r="F785" s="3"/>
      <c r="G785" s="3"/>
      <c r="H785" s="3"/>
      <c r="I785" s="3"/>
      <c r="J785" s="3"/>
    </row>
    <row r="786" spans="3:10" x14ac:dyDescent="0.25">
      <c r="C786" s="3"/>
      <c r="E786" s="3"/>
      <c r="F786" s="3"/>
      <c r="G786" s="3"/>
      <c r="H786" s="3"/>
      <c r="I786" s="3"/>
      <c r="J786" s="3"/>
    </row>
    <row r="787" spans="3:10" x14ac:dyDescent="0.25">
      <c r="C787" s="3"/>
      <c r="E787" s="3"/>
      <c r="F787" s="3"/>
      <c r="G787" s="3"/>
      <c r="H787" s="3"/>
      <c r="I787" s="3"/>
      <c r="J787" s="3"/>
    </row>
    <row r="788" spans="3:10" x14ac:dyDescent="0.25">
      <c r="C788" s="3"/>
      <c r="E788" s="3"/>
      <c r="F788" s="3"/>
      <c r="G788" s="3"/>
      <c r="H788" s="3"/>
      <c r="I788" s="3"/>
      <c r="J788" s="3"/>
    </row>
    <row r="789" spans="3:10" x14ac:dyDescent="0.25">
      <c r="C789" s="3"/>
      <c r="E789" s="3"/>
      <c r="F789" s="3"/>
      <c r="G789" s="3"/>
      <c r="H789" s="3"/>
      <c r="I789" s="3"/>
      <c r="J789" s="3"/>
    </row>
    <row r="790" spans="3:10" x14ac:dyDescent="0.25">
      <c r="C790" s="3"/>
      <c r="E790" s="3"/>
      <c r="F790" s="3"/>
      <c r="G790" s="3"/>
      <c r="H790" s="3"/>
      <c r="I790" s="3"/>
      <c r="J790" s="3"/>
    </row>
    <row r="791" spans="3:10" x14ac:dyDescent="0.25">
      <c r="C791" s="3"/>
      <c r="E791" s="3"/>
      <c r="F791" s="3"/>
      <c r="G791" s="3"/>
      <c r="H791" s="3"/>
      <c r="I791" s="3"/>
      <c r="J791" s="3"/>
    </row>
    <row r="792" spans="3:10" x14ac:dyDescent="0.25">
      <c r="C792" s="3"/>
      <c r="E792" s="3"/>
      <c r="F792" s="3"/>
      <c r="G792" s="3"/>
      <c r="H792" s="3"/>
      <c r="I792" s="3"/>
      <c r="J792" s="3"/>
    </row>
    <row r="793" spans="3:10" x14ac:dyDescent="0.25">
      <c r="C793" s="3"/>
      <c r="E793" s="3"/>
      <c r="F793" s="3"/>
      <c r="G793" s="3"/>
      <c r="H793" s="3"/>
      <c r="I793" s="3"/>
      <c r="J793" s="3"/>
    </row>
    <row r="794" spans="3:10" x14ac:dyDescent="0.25">
      <c r="C794" s="3"/>
      <c r="E794" s="3"/>
      <c r="F794" s="3"/>
      <c r="G794" s="3"/>
      <c r="H794" s="3"/>
      <c r="I794" s="3"/>
      <c r="J794" s="3"/>
    </row>
    <row r="795" spans="3:10" x14ac:dyDescent="0.25">
      <c r="C795" s="3"/>
      <c r="E795" s="3"/>
      <c r="F795" s="3"/>
      <c r="G795" s="3"/>
      <c r="H795" s="3"/>
      <c r="I795" s="3"/>
      <c r="J795" s="3"/>
    </row>
    <row r="796" spans="3:10" x14ac:dyDescent="0.25">
      <c r="C796" s="3"/>
      <c r="E796" s="3"/>
      <c r="F796" s="3"/>
      <c r="G796" s="3"/>
      <c r="H796" s="3"/>
      <c r="I796" s="3"/>
      <c r="J796" s="3"/>
    </row>
    <row r="797" spans="3:10" x14ac:dyDescent="0.25">
      <c r="C797" s="3"/>
      <c r="E797" s="3"/>
      <c r="F797" s="3"/>
      <c r="G797" s="3"/>
      <c r="H797" s="3"/>
      <c r="I797" s="3"/>
      <c r="J797" s="3"/>
    </row>
    <row r="798" spans="3:10" x14ac:dyDescent="0.25">
      <c r="C798" s="3"/>
      <c r="E798" s="3"/>
      <c r="F798" s="3"/>
      <c r="G798" s="3"/>
      <c r="H798" s="3"/>
      <c r="I798" s="3"/>
      <c r="J798" s="3"/>
    </row>
    <row r="799" spans="3:10" x14ac:dyDescent="0.25">
      <c r="C799" s="3"/>
      <c r="E799" s="3"/>
      <c r="F799" s="3"/>
      <c r="G799" s="3"/>
      <c r="H799" s="3"/>
      <c r="I799" s="3"/>
      <c r="J799" s="3"/>
    </row>
    <row r="800" spans="3:10" x14ac:dyDescent="0.25">
      <c r="C800" s="3"/>
      <c r="E800" s="3"/>
      <c r="F800" s="3"/>
      <c r="G800" s="3"/>
      <c r="H800" s="3"/>
      <c r="I800" s="3"/>
      <c r="J800" s="3"/>
    </row>
    <row r="801" spans="3:10" x14ac:dyDescent="0.25">
      <c r="C801" s="3"/>
      <c r="E801" s="3"/>
      <c r="F801" s="3"/>
      <c r="G801" s="3"/>
      <c r="H801" s="3"/>
      <c r="I801" s="3"/>
      <c r="J801" s="3"/>
    </row>
    <row r="802" spans="3:10" x14ac:dyDescent="0.25">
      <c r="C802" s="3"/>
      <c r="E802" s="3"/>
      <c r="F802" s="3"/>
      <c r="G802" s="3"/>
      <c r="H802" s="3"/>
      <c r="I802" s="3"/>
      <c r="J802" s="3"/>
    </row>
    <row r="803" spans="3:10" x14ac:dyDescent="0.25">
      <c r="C803" s="3"/>
      <c r="E803" s="3"/>
      <c r="F803" s="3"/>
      <c r="G803" s="3"/>
      <c r="H803" s="3"/>
      <c r="I803" s="3"/>
      <c r="J803" s="3"/>
    </row>
    <row r="804" spans="3:10" x14ac:dyDescent="0.25">
      <c r="C804" s="3"/>
      <c r="E804" s="3"/>
      <c r="F804" s="3"/>
      <c r="G804" s="3"/>
      <c r="H804" s="3"/>
      <c r="I804" s="3"/>
      <c r="J804" s="3"/>
    </row>
    <row r="805" spans="3:10" x14ac:dyDescent="0.25">
      <c r="C805" s="3"/>
      <c r="E805" s="3"/>
      <c r="F805" s="3"/>
      <c r="G805" s="3"/>
      <c r="H805" s="3"/>
      <c r="I805" s="3"/>
      <c r="J805" s="3"/>
    </row>
    <row r="806" spans="3:10" x14ac:dyDescent="0.25">
      <c r="C806" s="3"/>
      <c r="E806" s="3"/>
      <c r="F806" s="3"/>
      <c r="G806" s="3"/>
      <c r="H806" s="3"/>
      <c r="I806" s="3"/>
      <c r="J806" s="3"/>
    </row>
    <row r="807" spans="3:10" x14ac:dyDescent="0.25">
      <c r="C807" s="3"/>
      <c r="E807" s="3"/>
      <c r="F807" s="3"/>
      <c r="G807" s="3"/>
      <c r="H807" s="3"/>
      <c r="I807" s="3"/>
      <c r="J807" s="3"/>
    </row>
    <row r="808" spans="3:10" x14ac:dyDescent="0.25">
      <c r="C808" s="3"/>
      <c r="E808" s="3"/>
      <c r="F808" s="3"/>
      <c r="G808" s="3"/>
      <c r="H808" s="3"/>
      <c r="I808" s="3"/>
      <c r="J808" s="3"/>
    </row>
    <row r="809" spans="3:10" x14ac:dyDescent="0.25">
      <c r="C809" s="3"/>
      <c r="E809" s="3"/>
      <c r="F809" s="3"/>
      <c r="G809" s="3"/>
      <c r="H809" s="3"/>
      <c r="I809" s="3"/>
      <c r="J809" s="3"/>
    </row>
    <row r="810" spans="3:10" x14ac:dyDescent="0.25">
      <c r="C810" s="3"/>
      <c r="E810" s="3"/>
      <c r="F810" s="3"/>
      <c r="G810" s="3"/>
      <c r="H810" s="3"/>
      <c r="I810" s="3"/>
      <c r="J810" s="3"/>
    </row>
    <row r="811" spans="3:10" x14ac:dyDescent="0.25">
      <c r="C811" s="3"/>
      <c r="E811" s="3"/>
      <c r="F811" s="3"/>
      <c r="G811" s="3"/>
      <c r="H811" s="3"/>
      <c r="I811" s="3"/>
      <c r="J811" s="3"/>
    </row>
    <row r="812" spans="3:10" x14ac:dyDescent="0.25">
      <c r="C812" s="3"/>
      <c r="E812" s="3"/>
      <c r="F812" s="3"/>
      <c r="G812" s="3"/>
      <c r="H812" s="3"/>
      <c r="I812" s="3"/>
      <c r="J812" s="3"/>
    </row>
    <row r="813" spans="3:10" x14ac:dyDescent="0.25">
      <c r="C813" s="3"/>
      <c r="E813" s="3"/>
      <c r="F813" s="3"/>
      <c r="G813" s="3"/>
      <c r="H813" s="3"/>
      <c r="I813" s="3"/>
      <c r="J813" s="3"/>
    </row>
    <row r="814" spans="3:10" x14ac:dyDescent="0.25">
      <c r="C814" s="3"/>
      <c r="E814" s="3"/>
      <c r="F814" s="3"/>
      <c r="G814" s="3"/>
      <c r="H814" s="3"/>
      <c r="I814" s="3"/>
      <c r="J814" s="3"/>
    </row>
    <row r="815" spans="3:10" x14ac:dyDescent="0.25">
      <c r="C815" s="3"/>
      <c r="E815" s="3"/>
      <c r="F815" s="3"/>
      <c r="G815" s="3"/>
      <c r="H815" s="3"/>
      <c r="I815" s="3"/>
      <c r="J815" s="3"/>
    </row>
    <row r="816" spans="3:10" x14ac:dyDescent="0.25">
      <c r="C816" s="3"/>
      <c r="E816" s="3"/>
      <c r="F816" s="3"/>
      <c r="G816" s="3"/>
      <c r="H816" s="3"/>
      <c r="I816" s="3"/>
      <c r="J816" s="3"/>
    </row>
    <row r="817" spans="3:10" x14ac:dyDescent="0.25">
      <c r="C817" s="3"/>
      <c r="E817" s="3"/>
      <c r="F817" s="3"/>
      <c r="G817" s="3"/>
      <c r="H817" s="3"/>
      <c r="I817" s="3"/>
      <c r="J817" s="3"/>
    </row>
    <row r="818" spans="3:10" x14ac:dyDescent="0.25">
      <c r="C818" s="3"/>
      <c r="E818" s="3"/>
      <c r="F818" s="3"/>
      <c r="G818" s="3"/>
      <c r="H818" s="3"/>
      <c r="I818" s="3"/>
      <c r="J818" s="3"/>
    </row>
    <row r="819" spans="3:10" x14ac:dyDescent="0.25">
      <c r="C819" s="3"/>
      <c r="E819" s="3"/>
      <c r="F819" s="3"/>
      <c r="G819" s="3"/>
      <c r="H819" s="3"/>
      <c r="I819" s="3"/>
      <c r="J819" s="3"/>
    </row>
    <row r="820" spans="3:10" x14ac:dyDescent="0.25">
      <c r="C820" s="3"/>
      <c r="E820" s="3"/>
      <c r="F820" s="3"/>
      <c r="G820" s="3"/>
      <c r="H820" s="3"/>
      <c r="I820" s="3"/>
      <c r="J820" s="3"/>
    </row>
    <row r="821" spans="3:10" x14ac:dyDescent="0.25">
      <c r="C821" s="3"/>
      <c r="E821" s="3"/>
      <c r="F821" s="3"/>
      <c r="G821" s="3"/>
      <c r="H821" s="3"/>
      <c r="I821" s="3"/>
      <c r="J821" s="3"/>
    </row>
    <row r="822" spans="3:10" x14ac:dyDescent="0.25">
      <c r="C822" s="3"/>
      <c r="E822" s="3"/>
      <c r="F822" s="3"/>
      <c r="G822" s="3"/>
      <c r="H822" s="3"/>
      <c r="I822" s="3"/>
      <c r="J822" s="3"/>
    </row>
    <row r="823" spans="3:10" x14ac:dyDescent="0.25">
      <c r="C823" s="3"/>
      <c r="E823" s="3"/>
      <c r="F823" s="3"/>
      <c r="G823" s="3"/>
      <c r="H823" s="3"/>
      <c r="I823" s="3"/>
      <c r="J823" s="3"/>
    </row>
    <row r="824" spans="3:10" x14ac:dyDescent="0.25">
      <c r="C824" s="3"/>
      <c r="E824" s="3"/>
      <c r="F824" s="3"/>
      <c r="G824" s="3"/>
      <c r="H824" s="3"/>
      <c r="I824" s="3"/>
      <c r="J824" s="3"/>
    </row>
    <row r="825" spans="3:10" x14ac:dyDescent="0.25">
      <c r="C825" s="3"/>
      <c r="E825" s="3"/>
      <c r="F825" s="3"/>
      <c r="G825" s="3"/>
      <c r="H825" s="3"/>
      <c r="I825" s="3"/>
      <c r="J825" s="3"/>
    </row>
    <row r="826" spans="3:10" x14ac:dyDescent="0.25">
      <c r="C826" s="3"/>
      <c r="E826" s="3"/>
      <c r="F826" s="3"/>
      <c r="G826" s="3"/>
      <c r="H826" s="3"/>
      <c r="I826" s="3"/>
      <c r="J826" s="3"/>
    </row>
    <row r="827" spans="3:10" x14ac:dyDescent="0.25">
      <c r="C827" s="3"/>
      <c r="E827" s="3"/>
      <c r="F827" s="3"/>
      <c r="G827" s="3"/>
      <c r="H827" s="3"/>
      <c r="I827" s="3"/>
      <c r="J827" s="3"/>
    </row>
    <row r="828" spans="3:10" x14ac:dyDescent="0.25">
      <c r="C828" s="3"/>
      <c r="E828" s="3"/>
      <c r="F828" s="3"/>
      <c r="G828" s="3"/>
      <c r="H828" s="3"/>
      <c r="I828" s="3"/>
      <c r="J828" s="3"/>
    </row>
    <row r="829" spans="3:10" x14ac:dyDescent="0.25">
      <c r="C829" s="3"/>
      <c r="E829" s="3"/>
      <c r="F829" s="3"/>
      <c r="G829" s="3"/>
      <c r="H829" s="3"/>
      <c r="I829" s="3"/>
      <c r="J829" s="3"/>
    </row>
    <row r="830" spans="3:10" x14ac:dyDescent="0.25">
      <c r="C830" s="3"/>
      <c r="E830" s="3"/>
      <c r="F830" s="3"/>
      <c r="G830" s="3"/>
      <c r="H830" s="3"/>
      <c r="I830" s="3"/>
      <c r="J830" s="3"/>
    </row>
    <row r="831" spans="3:10" x14ac:dyDescent="0.25">
      <c r="C831" s="3"/>
      <c r="E831" s="3"/>
      <c r="F831" s="3"/>
      <c r="G831" s="3"/>
      <c r="H831" s="3"/>
      <c r="I831" s="3"/>
      <c r="J831" s="3"/>
    </row>
    <row r="832" spans="3:10" x14ac:dyDescent="0.25">
      <c r="C832" s="3"/>
      <c r="E832" s="3"/>
      <c r="F832" s="3"/>
      <c r="G832" s="3"/>
      <c r="H832" s="3"/>
      <c r="I832" s="3"/>
      <c r="J832" s="3"/>
    </row>
    <row r="833" spans="3:10" x14ac:dyDescent="0.25">
      <c r="C833" s="3"/>
      <c r="E833" s="3"/>
      <c r="F833" s="3"/>
      <c r="G833" s="3"/>
      <c r="H833" s="3"/>
      <c r="I833" s="3"/>
      <c r="J833" s="3"/>
    </row>
    <row r="834" spans="3:10" x14ac:dyDescent="0.25">
      <c r="C834" s="3"/>
      <c r="E834" s="3"/>
      <c r="F834" s="3"/>
      <c r="G834" s="3"/>
      <c r="H834" s="3"/>
      <c r="I834" s="3"/>
      <c r="J834" s="3"/>
    </row>
    <row r="835" spans="3:10" x14ac:dyDescent="0.25">
      <c r="C835" s="3"/>
      <c r="E835" s="3"/>
      <c r="F835" s="3"/>
      <c r="G835" s="3"/>
      <c r="H835" s="3"/>
      <c r="I835" s="3"/>
      <c r="J835" s="3"/>
    </row>
    <row r="836" spans="3:10" x14ac:dyDescent="0.25">
      <c r="C836" s="3"/>
      <c r="E836" s="3"/>
      <c r="F836" s="3"/>
      <c r="G836" s="3"/>
      <c r="H836" s="3"/>
      <c r="I836" s="3"/>
      <c r="J836" s="3"/>
    </row>
    <row r="837" spans="3:10" x14ac:dyDescent="0.25">
      <c r="C837" s="3"/>
      <c r="E837" s="3"/>
      <c r="F837" s="3"/>
      <c r="G837" s="3"/>
      <c r="H837" s="3"/>
      <c r="I837" s="3"/>
      <c r="J837" s="3"/>
    </row>
    <row r="838" spans="3:10" x14ac:dyDescent="0.25">
      <c r="C838" s="3"/>
      <c r="E838" s="3"/>
      <c r="F838" s="3"/>
      <c r="G838" s="3"/>
      <c r="H838" s="3"/>
      <c r="I838" s="3"/>
      <c r="J838" s="3"/>
    </row>
    <row r="839" spans="3:10" x14ac:dyDescent="0.25">
      <c r="C839" s="3"/>
      <c r="E839" s="3"/>
      <c r="F839" s="3"/>
      <c r="G839" s="3"/>
      <c r="H839" s="3"/>
      <c r="I839" s="3"/>
      <c r="J839" s="3"/>
    </row>
    <row r="840" spans="3:10" x14ac:dyDescent="0.25">
      <c r="C840" s="3"/>
      <c r="E840" s="3"/>
      <c r="F840" s="3"/>
      <c r="G840" s="3"/>
      <c r="H840" s="3"/>
      <c r="I840" s="3"/>
      <c r="J840" s="3"/>
    </row>
    <row r="841" spans="3:10" x14ac:dyDescent="0.25">
      <c r="C841" s="3"/>
      <c r="E841" s="3"/>
      <c r="F841" s="3"/>
      <c r="G841" s="3"/>
      <c r="H841" s="3"/>
      <c r="I841" s="3"/>
      <c r="J841" s="3"/>
    </row>
    <row r="842" spans="3:10" x14ac:dyDescent="0.25">
      <c r="C842" s="3"/>
      <c r="E842" s="3"/>
      <c r="F842" s="3"/>
      <c r="G842" s="3"/>
      <c r="H842" s="3"/>
      <c r="I842" s="3"/>
      <c r="J842" s="3"/>
    </row>
    <row r="843" spans="3:10" x14ac:dyDescent="0.25">
      <c r="C843" s="3"/>
      <c r="E843" s="3"/>
      <c r="F843" s="3"/>
      <c r="G843" s="3"/>
      <c r="H843" s="3"/>
      <c r="I843" s="3"/>
      <c r="J843" s="3"/>
    </row>
    <row r="844" spans="3:10" x14ac:dyDescent="0.25">
      <c r="C844" s="3"/>
      <c r="E844" s="3"/>
      <c r="F844" s="3"/>
      <c r="G844" s="3"/>
      <c r="H844" s="3"/>
      <c r="I844" s="3"/>
      <c r="J844" s="3"/>
    </row>
    <row r="845" spans="3:10" x14ac:dyDescent="0.25">
      <c r="C845" s="3"/>
      <c r="E845" s="3"/>
      <c r="F845" s="3"/>
      <c r="G845" s="3"/>
      <c r="H845" s="3"/>
      <c r="I845" s="3"/>
      <c r="J845" s="3"/>
    </row>
    <row r="846" spans="3:10" x14ac:dyDescent="0.25">
      <c r="C846" s="3"/>
      <c r="E846" s="3"/>
      <c r="F846" s="3"/>
      <c r="G846" s="3"/>
      <c r="H846" s="3"/>
      <c r="I846" s="3"/>
      <c r="J846" s="3"/>
    </row>
    <row r="847" spans="3:10" x14ac:dyDescent="0.25">
      <c r="C847" s="3"/>
      <c r="E847" s="3"/>
      <c r="F847" s="3"/>
      <c r="G847" s="3"/>
      <c r="H847" s="3"/>
      <c r="I847" s="3"/>
      <c r="J847" s="3"/>
    </row>
    <row r="848" spans="3:10" x14ac:dyDescent="0.25">
      <c r="C848" s="3"/>
      <c r="E848" s="3"/>
      <c r="F848" s="3"/>
      <c r="G848" s="3"/>
      <c r="H848" s="3"/>
      <c r="I848" s="3"/>
      <c r="J848" s="3"/>
    </row>
    <row r="849" spans="3:10" x14ac:dyDescent="0.25">
      <c r="C849" s="3"/>
      <c r="E849" s="3"/>
      <c r="F849" s="3"/>
      <c r="G849" s="3"/>
      <c r="H849" s="3"/>
      <c r="I849" s="3"/>
      <c r="J849" s="3"/>
    </row>
    <row r="850" spans="3:10" x14ac:dyDescent="0.25">
      <c r="C850" s="3"/>
      <c r="E850" s="3"/>
      <c r="F850" s="3"/>
      <c r="G850" s="3"/>
      <c r="H850" s="3"/>
      <c r="I850" s="3"/>
      <c r="J850" s="3"/>
    </row>
    <row r="851" spans="3:10" x14ac:dyDescent="0.25">
      <c r="C851" s="3"/>
      <c r="E851" s="3"/>
      <c r="F851" s="3"/>
      <c r="G851" s="3"/>
      <c r="H851" s="3"/>
      <c r="I851" s="3"/>
      <c r="J851" s="3"/>
    </row>
    <row r="852" spans="3:10" x14ac:dyDescent="0.25">
      <c r="C852" s="3"/>
      <c r="E852" s="3"/>
      <c r="F852" s="3"/>
      <c r="G852" s="3"/>
      <c r="H852" s="3"/>
      <c r="I852" s="3"/>
      <c r="J852" s="3"/>
    </row>
    <row r="853" spans="3:10" x14ac:dyDescent="0.25">
      <c r="C853" s="3"/>
      <c r="E853" s="3"/>
      <c r="F853" s="3"/>
      <c r="G853" s="3"/>
      <c r="H853" s="3"/>
      <c r="I853" s="3"/>
      <c r="J853" s="3"/>
    </row>
    <row r="854" spans="3:10" x14ac:dyDescent="0.25">
      <c r="C854" s="3"/>
      <c r="E854" s="3"/>
      <c r="F854" s="3"/>
      <c r="G854" s="3"/>
      <c r="H854" s="3"/>
      <c r="I854" s="3"/>
      <c r="J854" s="3"/>
    </row>
    <row r="855" spans="3:10" x14ac:dyDescent="0.25">
      <c r="C855" s="3"/>
      <c r="E855" s="3"/>
      <c r="F855" s="3"/>
      <c r="G855" s="3"/>
      <c r="H855" s="3"/>
      <c r="I855" s="3"/>
      <c r="J855" s="3"/>
    </row>
    <row r="856" spans="3:10" x14ac:dyDescent="0.25">
      <c r="C856" s="3"/>
      <c r="E856" s="3"/>
      <c r="F856" s="3"/>
      <c r="G856" s="3"/>
      <c r="H856" s="3"/>
      <c r="I856" s="3"/>
      <c r="J856" s="3"/>
    </row>
    <row r="857" spans="3:10" x14ac:dyDescent="0.25">
      <c r="C857" s="3"/>
      <c r="E857" s="3"/>
      <c r="F857" s="3"/>
      <c r="G857" s="3"/>
      <c r="H857" s="3"/>
      <c r="I857" s="3"/>
      <c r="J857" s="3"/>
    </row>
    <row r="858" spans="3:10" x14ac:dyDescent="0.25">
      <c r="C858" s="3"/>
      <c r="E858" s="3"/>
      <c r="F858" s="3"/>
      <c r="G858" s="3"/>
      <c r="H858" s="3"/>
      <c r="I858" s="3"/>
      <c r="J858" s="3"/>
    </row>
    <row r="859" spans="3:10" x14ac:dyDescent="0.25">
      <c r="C859" s="3"/>
      <c r="E859" s="3"/>
      <c r="F859" s="3"/>
      <c r="G859" s="3"/>
      <c r="H859" s="3"/>
      <c r="I859" s="3"/>
      <c r="J859" s="3"/>
    </row>
    <row r="860" spans="3:10" x14ac:dyDescent="0.25">
      <c r="C860" s="3"/>
      <c r="E860" s="3"/>
      <c r="F860" s="3"/>
      <c r="G860" s="3"/>
      <c r="H860" s="3"/>
      <c r="I860" s="3"/>
      <c r="J860" s="3"/>
    </row>
    <row r="861" spans="3:10" x14ac:dyDescent="0.25">
      <c r="C861" s="3"/>
      <c r="E861" s="3"/>
      <c r="F861" s="3"/>
      <c r="G861" s="3"/>
      <c r="H861" s="3"/>
      <c r="I861" s="3"/>
      <c r="J861" s="3"/>
    </row>
    <row r="862" spans="3:10" x14ac:dyDescent="0.25">
      <c r="C862" s="3"/>
      <c r="E862" s="3"/>
      <c r="F862" s="3"/>
      <c r="G862" s="3"/>
      <c r="H862" s="3"/>
      <c r="I862" s="3"/>
      <c r="J862" s="3"/>
    </row>
    <row r="863" spans="3:10" x14ac:dyDescent="0.25">
      <c r="C863" s="3"/>
      <c r="E863" s="3"/>
      <c r="F863" s="3"/>
      <c r="G863" s="3"/>
      <c r="H863" s="3"/>
      <c r="I863" s="3"/>
      <c r="J863" s="3"/>
    </row>
    <row r="864" spans="3:10" x14ac:dyDescent="0.25">
      <c r="C864" s="3"/>
      <c r="E864" s="3"/>
      <c r="F864" s="3"/>
      <c r="G864" s="3"/>
      <c r="H864" s="3"/>
      <c r="I864" s="3"/>
      <c r="J864" s="3"/>
    </row>
    <row r="865" spans="3:10" x14ac:dyDescent="0.25">
      <c r="C865" s="3"/>
      <c r="E865" s="3"/>
      <c r="F865" s="3"/>
      <c r="G865" s="3"/>
      <c r="H865" s="3"/>
      <c r="I865" s="3"/>
      <c r="J865" s="3"/>
    </row>
    <row r="866" spans="3:10" x14ac:dyDescent="0.25">
      <c r="C866" s="3"/>
      <c r="E866" s="3"/>
      <c r="F866" s="3"/>
      <c r="G866" s="3"/>
      <c r="H866" s="3"/>
      <c r="I866" s="3"/>
      <c r="J866" s="3"/>
    </row>
    <row r="867" spans="3:10" x14ac:dyDescent="0.25">
      <c r="C867" s="3"/>
      <c r="E867" s="3"/>
      <c r="F867" s="3"/>
      <c r="G867" s="3"/>
      <c r="H867" s="3"/>
      <c r="I867" s="3"/>
      <c r="J867" s="3"/>
    </row>
    <row r="868" spans="3:10" x14ac:dyDescent="0.25">
      <c r="C868" s="3"/>
      <c r="E868" s="3"/>
      <c r="F868" s="3"/>
      <c r="G868" s="3"/>
      <c r="H868" s="3"/>
      <c r="I868" s="3"/>
      <c r="J868" s="3"/>
    </row>
    <row r="869" spans="3:10" x14ac:dyDescent="0.25">
      <c r="C869" s="3"/>
      <c r="E869" s="3"/>
      <c r="F869" s="3"/>
      <c r="G869" s="3"/>
      <c r="H869" s="3"/>
      <c r="I869" s="3"/>
      <c r="J869" s="3"/>
    </row>
    <row r="870" spans="3:10" x14ac:dyDescent="0.25">
      <c r="C870" s="3"/>
      <c r="E870" s="3"/>
      <c r="F870" s="3"/>
      <c r="G870" s="3"/>
      <c r="H870" s="3"/>
      <c r="I870" s="3"/>
      <c r="J870" s="3"/>
    </row>
    <row r="871" spans="3:10" x14ac:dyDescent="0.25">
      <c r="C871" s="3"/>
      <c r="E871" s="3"/>
      <c r="F871" s="3"/>
      <c r="G871" s="3"/>
      <c r="H871" s="3"/>
      <c r="I871" s="3"/>
      <c r="J871" s="3"/>
    </row>
    <row r="872" spans="3:10" x14ac:dyDescent="0.25">
      <c r="C872" s="3"/>
      <c r="E872" s="3"/>
      <c r="F872" s="3"/>
      <c r="G872" s="3"/>
      <c r="H872" s="3"/>
      <c r="I872" s="3"/>
      <c r="J872" s="3"/>
    </row>
    <row r="873" spans="3:10" x14ac:dyDescent="0.25">
      <c r="C873" s="3"/>
      <c r="E873" s="3"/>
      <c r="F873" s="3"/>
      <c r="G873" s="3"/>
      <c r="H873" s="3"/>
      <c r="I873" s="3"/>
      <c r="J873" s="3"/>
    </row>
    <row r="874" spans="3:10" x14ac:dyDescent="0.25">
      <c r="C874" s="3"/>
      <c r="E874" s="3"/>
      <c r="F874" s="3"/>
      <c r="G874" s="3"/>
      <c r="H874" s="3"/>
      <c r="I874" s="3"/>
      <c r="J874" s="3"/>
    </row>
    <row r="875" spans="3:10" x14ac:dyDescent="0.25">
      <c r="C875" s="3"/>
      <c r="E875" s="3"/>
      <c r="F875" s="3"/>
      <c r="G875" s="3"/>
      <c r="H875" s="3"/>
      <c r="I875" s="3"/>
      <c r="J875" s="3"/>
    </row>
    <row r="876" spans="3:10" x14ac:dyDescent="0.25">
      <c r="C876" s="3"/>
      <c r="E876" s="3"/>
      <c r="F876" s="3"/>
      <c r="G876" s="3"/>
      <c r="H876" s="3"/>
      <c r="I876" s="3"/>
      <c r="J876" s="3"/>
    </row>
    <row r="877" spans="3:10" x14ac:dyDescent="0.25">
      <c r="C877" s="3"/>
      <c r="E877" s="3"/>
      <c r="F877" s="3"/>
      <c r="G877" s="3"/>
      <c r="H877" s="3"/>
      <c r="I877" s="3"/>
      <c r="J877" s="3"/>
    </row>
    <row r="878" spans="3:10" x14ac:dyDescent="0.25">
      <c r="C878" s="3"/>
      <c r="E878" s="3"/>
      <c r="F878" s="3"/>
      <c r="G878" s="3"/>
      <c r="H878" s="3"/>
      <c r="I878" s="3"/>
      <c r="J878" s="3"/>
    </row>
    <row r="879" spans="3:10" x14ac:dyDescent="0.25">
      <c r="C879" s="3"/>
      <c r="E879" s="3"/>
      <c r="F879" s="3"/>
      <c r="G879" s="3"/>
      <c r="H879" s="3"/>
      <c r="I879" s="3"/>
      <c r="J879" s="3"/>
    </row>
    <row r="880" spans="3:10" x14ac:dyDescent="0.25">
      <c r="C880" s="3"/>
      <c r="E880" s="3"/>
      <c r="F880" s="3"/>
      <c r="G880" s="3"/>
      <c r="H880" s="3"/>
      <c r="I880" s="3"/>
      <c r="J880" s="3"/>
    </row>
    <row r="881" spans="3:10" x14ac:dyDescent="0.25">
      <c r="C881" s="3"/>
      <c r="E881" s="3"/>
      <c r="F881" s="3"/>
      <c r="G881" s="3"/>
      <c r="H881" s="3"/>
      <c r="I881" s="3"/>
      <c r="J881" s="3"/>
    </row>
    <row r="882" spans="3:10" x14ac:dyDescent="0.25">
      <c r="C882" s="3"/>
      <c r="E882" s="3"/>
      <c r="F882" s="3"/>
      <c r="G882" s="3"/>
      <c r="H882" s="3"/>
      <c r="I882" s="3"/>
      <c r="J882" s="3"/>
    </row>
    <row r="883" spans="3:10" x14ac:dyDescent="0.25">
      <c r="C883" s="3"/>
      <c r="E883" s="3"/>
      <c r="F883" s="3"/>
      <c r="G883" s="3"/>
      <c r="H883" s="3"/>
      <c r="I883" s="3"/>
      <c r="J883" s="3"/>
    </row>
    <row r="884" spans="3:10" x14ac:dyDescent="0.25">
      <c r="C884" s="3"/>
      <c r="E884" s="3"/>
      <c r="F884" s="3"/>
      <c r="G884" s="3"/>
      <c r="H884" s="3"/>
      <c r="I884" s="3"/>
      <c r="J884" s="3"/>
    </row>
    <row r="885" spans="3:10" x14ac:dyDescent="0.25">
      <c r="C885" s="3"/>
      <c r="E885" s="3"/>
      <c r="F885" s="3"/>
      <c r="G885" s="3"/>
      <c r="H885" s="3"/>
      <c r="I885" s="3"/>
      <c r="J885" s="3"/>
    </row>
    <row r="886" spans="3:10" x14ac:dyDescent="0.25">
      <c r="C886" s="3"/>
      <c r="E886" s="3"/>
      <c r="F886" s="3"/>
      <c r="G886" s="3"/>
      <c r="H886" s="3"/>
      <c r="I886" s="3"/>
      <c r="J886" s="3"/>
    </row>
    <row r="887" spans="3:10" x14ac:dyDescent="0.25">
      <c r="C887" s="3"/>
      <c r="E887" s="3"/>
      <c r="F887" s="3"/>
      <c r="G887" s="3"/>
      <c r="H887" s="3"/>
      <c r="I887" s="3"/>
      <c r="J887" s="3"/>
    </row>
    <row r="888" spans="3:10" x14ac:dyDescent="0.25">
      <c r="C888" s="3"/>
      <c r="E888" s="3"/>
      <c r="F888" s="3"/>
      <c r="G888" s="3"/>
      <c r="H888" s="3"/>
      <c r="I888" s="3"/>
      <c r="J888" s="3"/>
    </row>
    <row r="889" spans="3:10" x14ac:dyDescent="0.25">
      <c r="C889" s="3"/>
      <c r="E889" s="3"/>
      <c r="F889" s="3"/>
      <c r="G889" s="3"/>
      <c r="H889" s="3"/>
      <c r="I889" s="3"/>
      <c r="J889" s="3"/>
    </row>
    <row r="890" spans="3:10" x14ac:dyDescent="0.25">
      <c r="C890" s="3"/>
      <c r="E890" s="3"/>
      <c r="F890" s="3"/>
      <c r="G890" s="3"/>
      <c r="H890" s="3"/>
      <c r="I890" s="3"/>
      <c r="J890" s="3"/>
    </row>
    <row r="891" spans="3:10" x14ac:dyDescent="0.25">
      <c r="C891" s="3"/>
      <c r="E891" s="3"/>
      <c r="F891" s="3"/>
      <c r="G891" s="3"/>
      <c r="H891" s="3"/>
      <c r="I891" s="3"/>
      <c r="J891" s="3"/>
    </row>
    <row r="892" spans="3:10" x14ac:dyDescent="0.25">
      <c r="C892" s="3"/>
      <c r="E892" s="3"/>
      <c r="F892" s="3"/>
      <c r="G892" s="3"/>
      <c r="H892" s="3"/>
      <c r="I892" s="3"/>
      <c r="J892" s="3"/>
    </row>
    <row r="893" spans="3:10" x14ac:dyDescent="0.25">
      <c r="C893" s="3"/>
      <c r="E893" s="3"/>
      <c r="F893" s="3"/>
      <c r="G893" s="3"/>
      <c r="H893" s="3"/>
      <c r="I893" s="3"/>
      <c r="J893" s="3"/>
    </row>
    <row r="894" spans="3:10" x14ac:dyDescent="0.25">
      <c r="C894" s="3"/>
      <c r="E894" s="3"/>
      <c r="F894" s="3"/>
      <c r="G894" s="3"/>
      <c r="H894" s="3"/>
      <c r="I894" s="3"/>
      <c r="J894" s="3"/>
    </row>
    <row r="895" spans="3:10" x14ac:dyDescent="0.25">
      <c r="C895" s="3"/>
      <c r="E895" s="3"/>
      <c r="F895" s="3"/>
      <c r="G895" s="3"/>
      <c r="H895" s="3"/>
      <c r="I895" s="3"/>
      <c r="J895" s="3"/>
    </row>
    <row r="896" spans="3:10" x14ac:dyDescent="0.25">
      <c r="C896" s="3"/>
      <c r="E896" s="3"/>
      <c r="F896" s="3"/>
      <c r="G896" s="3"/>
      <c r="H896" s="3"/>
      <c r="I896" s="3"/>
      <c r="J896" s="3"/>
    </row>
    <row r="897" spans="3:10" x14ac:dyDescent="0.25">
      <c r="C897" s="3"/>
      <c r="E897" s="3"/>
      <c r="F897" s="3"/>
      <c r="G897" s="3"/>
      <c r="H897" s="3"/>
      <c r="I897" s="3"/>
      <c r="J897" s="3"/>
    </row>
    <row r="898" spans="3:10" x14ac:dyDescent="0.25">
      <c r="C898" s="3"/>
      <c r="E898" s="3"/>
      <c r="F898" s="3"/>
      <c r="G898" s="3"/>
      <c r="H898" s="3"/>
      <c r="I898" s="3"/>
      <c r="J898" s="3"/>
    </row>
    <row r="899" spans="3:10" x14ac:dyDescent="0.25">
      <c r="C899" s="3"/>
      <c r="E899" s="3"/>
      <c r="F899" s="3"/>
      <c r="G899" s="3"/>
      <c r="H899" s="3"/>
      <c r="I899" s="3"/>
      <c r="J899" s="3"/>
    </row>
    <row r="900" spans="3:10" x14ac:dyDescent="0.25">
      <c r="C900" s="3"/>
      <c r="E900" s="3"/>
      <c r="F900" s="3"/>
      <c r="G900" s="3"/>
      <c r="H900" s="3"/>
      <c r="I900" s="3"/>
      <c r="J900" s="3"/>
    </row>
    <row r="901" spans="3:10" x14ac:dyDescent="0.25">
      <c r="C901" s="3"/>
      <c r="E901" s="3"/>
      <c r="F901" s="3"/>
      <c r="G901" s="3"/>
      <c r="H901" s="3"/>
      <c r="I901" s="3"/>
      <c r="J901" s="3"/>
    </row>
    <row r="902" spans="3:10" x14ac:dyDescent="0.25">
      <c r="C902" s="3"/>
      <c r="E902" s="3"/>
      <c r="F902" s="3"/>
      <c r="G902" s="3"/>
      <c r="H902" s="3"/>
      <c r="I902" s="3"/>
      <c r="J902" s="3"/>
    </row>
    <row r="903" spans="3:10" x14ac:dyDescent="0.25">
      <c r="C903" s="3"/>
      <c r="E903" s="3"/>
      <c r="F903" s="3"/>
      <c r="G903" s="3"/>
      <c r="H903" s="3"/>
      <c r="I903" s="3"/>
      <c r="J903" s="3"/>
    </row>
    <row r="904" spans="3:10" x14ac:dyDescent="0.25">
      <c r="C904" s="3"/>
      <c r="E904" s="3"/>
      <c r="F904" s="3"/>
      <c r="G904" s="3"/>
      <c r="H904" s="3"/>
      <c r="I904" s="3"/>
      <c r="J904" s="3"/>
    </row>
    <row r="905" spans="3:10" x14ac:dyDescent="0.25">
      <c r="C905" s="3"/>
      <c r="E905" s="3"/>
      <c r="F905" s="3"/>
      <c r="G905" s="3"/>
      <c r="H905" s="3"/>
      <c r="I905" s="3"/>
      <c r="J905" s="3"/>
    </row>
    <row r="906" spans="3:10" x14ac:dyDescent="0.25">
      <c r="C906" s="3"/>
      <c r="E906" s="3"/>
      <c r="F906" s="3"/>
      <c r="G906" s="3"/>
      <c r="H906" s="3"/>
      <c r="I906" s="3"/>
      <c r="J906" s="3"/>
    </row>
    <row r="907" spans="3:10" x14ac:dyDescent="0.25">
      <c r="C907" s="3"/>
      <c r="E907" s="3"/>
      <c r="F907" s="3"/>
      <c r="G907" s="3"/>
      <c r="H907" s="3"/>
      <c r="I907" s="3"/>
      <c r="J907" s="3"/>
    </row>
    <row r="908" spans="3:10" x14ac:dyDescent="0.25">
      <c r="C908" s="3"/>
      <c r="E908" s="3"/>
      <c r="F908" s="3"/>
      <c r="G908" s="3"/>
      <c r="H908" s="3"/>
      <c r="I908" s="3"/>
      <c r="J908" s="3"/>
    </row>
    <row r="909" spans="3:10" x14ac:dyDescent="0.25">
      <c r="C909" s="3"/>
      <c r="E909" s="3"/>
      <c r="F909" s="3"/>
      <c r="G909" s="3"/>
      <c r="H909" s="3"/>
      <c r="I909" s="3"/>
      <c r="J909" s="3"/>
    </row>
    <row r="910" spans="3:10" x14ac:dyDescent="0.25">
      <c r="C910" s="3"/>
      <c r="E910" s="3"/>
      <c r="F910" s="3"/>
      <c r="G910" s="3"/>
      <c r="H910" s="3"/>
      <c r="I910" s="3"/>
      <c r="J910" s="3"/>
    </row>
    <row r="911" spans="3:10" x14ac:dyDescent="0.25">
      <c r="C911" s="3"/>
      <c r="E911" s="3"/>
      <c r="F911" s="3"/>
      <c r="G911" s="3"/>
      <c r="H911" s="3"/>
      <c r="I911" s="3"/>
      <c r="J911" s="3"/>
    </row>
    <row r="912" spans="3:10" x14ac:dyDescent="0.25">
      <c r="C912" s="3"/>
      <c r="E912" s="3"/>
      <c r="F912" s="3"/>
      <c r="G912" s="3"/>
      <c r="H912" s="3"/>
      <c r="I912" s="3"/>
      <c r="J912" s="3"/>
    </row>
    <row r="913" spans="3:10" x14ac:dyDescent="0.25">
      <c r="C913" s="3"/>
      <c r="E913" s="3"/>
      <c r="F913" s="3"/>
      <c r="G913" s="3"/>
      <c r="H913" s="3"/>
      <c r="I913" s="3"/>
      <c r="J913" s="3"/>
    </row>
    <row r="914" spans="3:10" x14ac:dyDescent="0.25">
      <c r="C914" s="3"/>
      <c r="E914" s="3"/>
      <c r="F914" s="3"/>
      <c r="G914" s="3"/>
      <c r="H914" s="3"/>
      <c r="I914" s="3"/>
      <c r="J914" s="3"/>
    </row>
    <row r="915" spans="3:10" x14ac:dyDescent="0.25">
      <c r="C915" s="3"/>
      <c r="E915" s="3"/>
      <c r="F915" s="3"/>
      <c r="G915" s="3"/>
      <c r="H915" s="3"/>
      <c r="I915" s="3"/>
      <c r="J915" s="3"/>
    </row>
    <row r="916" spans="3:10" x14ac:dyDescent="0.25">
      <c r="C916" s="3"/>
      <c r="E916" s="3"/>
      <c r="F916" s="3"/>
      <c r="G916" s="3"/>
      <c r="H916" s="3"/>
      <c r="I916" s="3"/>
      <c r="J916" s="3"/>
    </row>
    <row r="917" spans="3:10" x14ac:dyDescent="0.25">
      <c r="C917" s="3"/>
      <c r="E917" s="3"/>
      <c r="F917" s="3"/>
      <c r="G917" s="3"/>
      <c r="H917" s="3"/>
      <c r="I917" s="3"/>
      <c r="J917" s="3"/>
    </row>
    <row r="918" spans="3:10" x14ac:dyDescent="0.25">
      <c r="C918" s="3"/>
      <c r="E918" s="3"/>
      <c r="F918" s="3"/>
      <c r="G918" s="3"/>
      <c r="H918" s="3"/>
      <c r="I918" s="3"/>
      <c r="J918" s="3"/>
    </row>
    <row r="919" spans="3:10" x14ac:dyDescent="0.25">
      <c r="C919" s="3"/>
      <c r="E919" s="3"/>
      <c r="F919" s="3"/>
      <c r="G919" s="3"/>
      <c r="H919" s="3"/>
      <c r="I919" s="3"/>
      <c r="J919" s="3"/>
    </row>
    <row r="920" spans="3:10" x14ac:dyDescent="0.25">
      <c r="C920" s="3"/>
      <c r="E920" s="3"/>
      <c r="F920" s="3"/>
      <c r="G920" s="3"/>
      <c r="H920" s="3"/>
      <c r="I920" s="3"/>
      <c r="J920" s="3"/>
    </row>
    <row r="921" spans="3:10" x14ac:dyDescent="0.25">
      <c r="C921" s="3"/>
      <c r="E921" s="3"/>
      <c r="F921" s="3"/>
      <c r="G921" s="3"/>
      <c r="H921" s="3"/>
      <c r="I921" s="3"/>
      <c r="J921" s="3"/>
    </row>
    <row r="922" spans="3:10" x14ac:dyDescent="0.25">
      <c r="C922" s="3"/>
      <c r="E922" s="3"/>
      <c r="F922" s="3"/>
      <c r="G922" s="3"/>
      <c r="H922" s="3"/>
      <c r="I922" s="3"/>
      <c r="J922" s="3"/>
    </row>
    <row r="923" spans="3:10" x14ac:dyDescent="0.25">
      <c r="C923" s="3"/>
      <c r="E923" s="3"/>
      <c r="F923" s="3"/>
      <c r="G923" s="3"/>
      <c r="H923" s="3"/>
      <c r="I923" s="3"/>
      <c r="J923" s="3"/>
    </row>
    <row r="924" spans="3:10" x14ac:dyDescent="0.25">
      <c r="C924" s="3"/>
      <c r="E924" s="3"/>
      <c r="F924" s="3"/>
      <c r="G924" s="3"/>
      <c r="H924" s="3"/>
      <c r="I924" s="3"/>
      <c r="J924" s="3"/>
    </row>
    <row r="925" spans="3:10" x14ac:dyDescent="0.25">
      <c r="C925" s="3"/>
      <c r="E925" s="3"/>
      <c r="F925" s="3"/>
      <c r="G925" s="3"/>
      <c r="H925" s="3"/>
      <c r="I925" s="3"/>
      <c r="J925" s="3"/>
    </row>
    <row r="926" spans="3:10" x14ac:dyDescent="0.25">
      <c r="C926" s="3"/>
      <c r="E926" s="3"/>
      <c r="F926" s="3"/>
      <c r="G926" s="3"/>
      <c r="H926" s="3"/>
      <c r="I926" s="3"/>
      <c r="J926" s="3"/>
    </row>
    <row r="927" spans="3:10" x14ac:dyDescent="0.25">
      <c r="C927" s="3"/>
      <c r="E927" s="3"/>
      <c r="F927" s="3"/>
      <c r="G927" s="3"/>
      <c r="H927" s="3"/>
      <c r="I927" s="3"/>
      <c r="J927" s="3"/>
    </row>
    <row r="928" spans="3:10" x14ac:dyDescent="0.25">
      <c r="C928" s="3"/>
      <c r="E928" s="3"/>
      <c r="F928" s="3"/>
      <c r="G928" s="3"/>
      <c r="H928" s="3"/>
      <c r="I928" s="3"/>
      <c r="J928" s="3"/>
    </row>
    <row r="929" spans="3:10" x14ac:dyDescent="0.25">
      <c r="C929" s="3"/>
      <c r="E929" s="3"/>
      <c r="F929" s="3"/>
      <c r="G929" s="3"/>
      <c r="H929" s="3"/>
      <c r="I929" s="3"/>
      <c r="J929" s="3"/>
    </row>
    <row r="930" spans="3:10" x14ac:dyDescent="0.25">
      <c r="C930" s="3"/>
      <c r="E930" s="3"/>
      <c r="F930" s="3"/>
      <c r="G930" s="3"/>
      <c r="H930" s="3"/>
      <c r="I930" s="3"/>
      <c r="J930" s="3"/>
    </row>
    <row r="931" spans="3:10" x14ac:dyDescent="0.25">
      <c r="C931" s="3"/>
      <c r="E931" s="3"/>
      <c r="F931" s="3"/>
      <c r="G931" s="3"/>
      <c r="H931" s="3"/>
      <c r="I931" s="3"/>
      <c r="J931" s="3"/>
    </row>
    <row r="932" spans="3:10" x14ac:dyDescent="0.25">
      <c r="C932" s="3"/>
      <c r="E932" s="3"/>
      <c r="F932" s="3"/>
      <c r="G932" s="3"/>
      <c r="H932" s="3"/>
      <c r="I932" s="3"/>
      <c r="J932" s="3"/>
    </row>
    <row r="933" spans="3:10" x14ac:dyDescent="0.25">
      <c r="C933" s="3"/>
      <c r="E933" s="3"/>
      <c r="F933" s="3"/>
      <c r="G933" s="3"/>
      <c r="H933" s="3"/>
      <c r="I933" s="3"/>
      <c r="J933" s="3"/>
    </row>
    <row r="934" spans="3:10" x14ac:dyDescent="0.25">
      <c r="C934" s="3"/>
      <c r="E934" s="3"/>
      <c r="F934" s="3"/>
      <c r="G934" s="3"/>
      <c r="H934" s="3"/>
      <c r="I934" s="3"/>
      <c r="J934" s="3"/>
    </row>
    <row r="935" spans="3:10" x14ac:dyDescent="0.25">
      <c r="C935" s="3"/>
      <c r="E935" s="3"/>
      <c r="F935" s="3"/>
      <c r="G935" s="3"/>
      <c r="H935" s="3"/>
      <c r="I935" s="3"/>
      <c r="J935" s="3"/>
    </row>
    <row r="936" spans="3:10" x14ac:dyDescent="0.25">
      <c r="C936" s="3"/>
      <c r="E936" s="3"/>
      <c r="F936" s="3"/>
      <c r="G936" s="3"/>
      <c r="H936" s="3"/>
      <c r="I936" s="3"/>
      <c r="J936" s="3"/>
    </row>
    <row r="937" spans="3:10" x14ac:dyDescent="0.25">
      <c r="C937" s="3"/>
      <c r="E937" s="3"/>
      <c r="F937" s="3"/>
      <c r="G937" s="3"/>
      <c r="H937" s="3"/>
      <c r="I937" s="3"/>
      <c r="J937" s="3"/>
    </row>
    <row r="938" spans="3:10" x14ac:dyDescent="0.25">
      <c r="C938" s="3"/>
      <c r="E938" s="3"/>
      <c r="F938" s="3"/>
      <c r="G938" s="3"/>
      <c r="H938" s="3"/>
      <c r="I938" s="3"/>
      <c r="J938" s="3"/>
    </row>
    <row r="939" spans="3:10" x14ac:dyDescent="0.25">
      <c r="C939" s="3"/>
      <c r="E939" s="3"/>
      <c r="F939" s="3"/>
      <c r="G939" s="3"/>
      <c r="H939" s="3"/>
      <c r="I939" s="3"/>
      <c r="J939" s="3"/>
    </row>
    <row r="940" spans="3:10" x14ac:dyDescent="0.25">
      <c r="C940" s="3"/>
      <c r="E940" s="3"/>
      <c r="F940" s="3"/>
      <c r="G940" s="3"/>
      <c r="H940" s="3"/>
      <c r="I940" s="3"/>
      <c r="J940" s="3"/>
    </row>
    <row r="941" spans="3:10" x14ac:dyDescent="0.25">
      <c r="C941" s="3"/>
      <c r="E941" s="3"/>
      <c r="F941" s="3"/>
      <c r="G941" s="3"/>
      <c r="H941" s="3"/>
      <c r="I941" s="3"/>
      <c r="J941" s="3"/>
    </row>
    <row r="942" spans="3:10" x14ac:dyDescent="0.25">
      <c r="C942" s="3"/>
      <c r="E942" s="3"/>
      <c r="F942" s="3"/>
      <c r="G942" s="3"/>
      <c r="H942" s="3"/>
      <c r="I942" s="3"/>
      <c r="J942" s="3"/>
    </row>
    <row r="943" spans="3:10" x14ac:dyDescent="0.25">
      <c r="C943" s="3"/>
      <c r="E943" s="3"/>
      <c r="F943" s="3"/>
      <c r="G943" s="3"/>
      <c r="H943" s="3"/>
      <c r="I943" s="3"/>
      <c r="J943" s="3"/>
    </row>
    <row r="944" spans="3:10" x14ac:dyDescent="0.25">
      <c r="C944" s="3"/>
      <c r="E944" s="3"/>
      <c r="F944" s="3"/>
      <c r="G944" s="3"/>
      <c r="H944" s="3"/>
      <c r="I944" s="3"/>
      <c r="J944" s="3"/>
    </row>
    <row r="945" spans="3:10" x14ac:dyDescent="0.25">
      <c r="C945" s="3"/>
      <c r="E945" s="3"/>
      <c r="F945" s="3"/>
      <c r="G945" s="3"/>
      <c r="H945" s="3"/>
      <c r="I945" s="3"/>
      <c r="J945" s="3"/>
    </row>
    <row r="946" spans="3:10" x14ac:dyDescent="0.25">
      <c r="C946" s="3"/>
      <c r="E946" s="3"/>
      <c r="F946" s="3"/>
      <c r="G946" s="3"/>
      <c r="H946" s="3"/>
      <c r="I946" s="3"/>
      <c r="J946" s="3"/>
    </row>
    <row r="947" spans="3:10" x14ac:dyDescent="0.25">
      <c r="C947" s="3"/>
      <c r="E947" s="3"/>
      <c r="F947" s="3"/>
      <c r="G947" s="3"/>
      <c r="H947" s="3"/>
      <c r="I947" s="3"/>
      <c r="J947" s="3"/>
    </row>
    <row r="948" spans="3:10" x14ac:dyDescent="0.25">
      <c r="C948" s="3"/>
      <c r="E948" s="3"/>
      <c r="F948" s="3"/>
      <c r="G948" s="3"/>
      <c r="H948" s="3"/>
      <c r="I948" s="3"/>
      <c r="J948" s="3"/>
    </row>
    <row r="949" spans="3:10" x14ac:dyDescent="0.25">
      <c r="C949" s="3"/>
      <c r="E949" s="3"/>
      <c r="F949" s="3"/>
      <c r="G949" s="3"/>
      <c r="H949" s="3"/>
      <c r="I949" s="3"/>
      <c r="J949" s="3"/>
    </row>
    <row r="950" spans="3:10" x14ac:dyDescent="0.25">
      <c r="C950" s="3"/>
      <c r="E950" s="3"/>
      <c r="F950" s="3"/>
      <c r="G950" s="3"/>
      <c r="H950" s="3"/>
      <c r="I950" s="3"/>
      <c r="J950" s="3"/>
    </row>
    <row r="951" spans="3:10" x14ac:dyDescent="0.25">
      <c r="C951" s="3"/>
      <c r="E951" s="3"/>
      <c r="F951" s="3"/>
      <c r="G951" s="3"/>
      <c r="H951" s="3"/>
      <c r="I951" s="3"/>
      <c r="J951" s="3"/>
    </row>
    <row r="952" spans="3:10" x14ac:dyDescent="0.25">
      <c r="C952" s="3"/>
      <c r="E952" s="3"/>
      <c r="F952" s="3"/>
      <c r="G952" s="3"/>
      <c r="H952" s="3"/>
      <c r="I952" s="3"/>
      <c r="J952" s="3"/>
    </row>
    <row r="953" spans="3:10" x14ac:dyDescent="0.25">
      <c r="C953" s="3"/>
      <c r="E953" s="3"/>
      <c r="F953" s="3"/>
      <c r="G953" s="3"/>
      <c r="H953" s="3"/>
      <c r="I953" s="3"/>
      <c r="J953" s="3"/>
    </row>
    <row r="954" spans="3:10" x14ac:dyDescent="0.25">
      <c r="C954" s="3"/>
      <c r="E954" s="3"/>
      <c r="F954" s="3"/>
      <c r="G954" s="3"/>
      <c r="H954" s="3"/>
      <c r="I954" s="3"/>
      <c r="J954" s="3"/>
    </row>
    <row r="955" spans="3:10" x14ac:dyDescent="0.25">
      <c r="C955" s="3"/>
      <c r="E955" s="3"/>
      <c r="F955" s="3"/>
      <c r="G955" s="3"/>
      <c r="H955" s="3"/>
      <c r="I955" s="3"/>
      <c r="J955" s="3"/>
    </row>
    <row r="956" spans="3:10" x14ac:dyDescent="0.25">
      <c r="C956" s="3"/>
      <c r="E956" s="3"/>
      <c r="F956" s="3"/>
      <c r="G956" s="3"/>
      <c r="H956" s="3"/>
      <c r="I956" s="3"/>
      <c r="J956" s="3"/>
    </row>
    <row r="957" spans="3:10" x14ac:dyDescent="0.25">
      <c r="C957" s="3"/>
      <c r="E957" s="3"/>
      <c r="F957" s="3"/>
      <c r="G957" s="3"/>
      <c r="H957" s="3"/>
      <c r="I957" s="3"/>
      <c r="J957" s="3"/>
    </row>
    <row r="958" spans="3:10" x14ac:dyDescent="0.25">
      <c r="C958" s="3"/>
      <c r="E958" s="3"/>
      <c r="F958" s="3"/>
      <c r="G958" s="3"/>
      <c r="H958" s="3"/>
      <c r="I958" s="3"/>
      <c r="J958" s="3"/>
    </row>
    <row r="959" spans="3:10" x14ac:dyDescent="0.25">
      <c r="C959" s="3"/>
      <c r="E959" s="3"/>
      <c r="F959" s="3"/>
      <c r="G959" s="3"/>
      <c r="H959" s="3"/>
      <c r="I959" s="3"/>
      <c r="J959" s="3"/>
    </row>
    <row r="960" spans="3:10" x14ac:dyDescent="0.25">
      <c r="C960" s="3"/>
      <c r="E960" s="3"/>
      <c r="F960" s="3"/>
      <c r="G960" s="3"/>
      <c r="H960" s="3"/>
      <c r="I960" s="3"/>
      <c r="J960" s="3"/>
    </row>
    <row r="961" spans="3:10" x14ac:dyDescent="0.25">
      <c r="C961" s="3"/>
      <c r="E961" s="3"/>
      <c r="F961" s="3"/>
      <c r="G961" s="3"/>
      <c r="H961" s="3"/>
      <c r="I961" s="3"/>
      <c r="J961" s="3"/>
    </row>
    <row r="962" spans="3:10" x14ac:dyDescent="0.25">
      <c r="C962" s="3"/>
      <c r="E962" s="3"/>
      <c r="F962" s="3"/>
      <c r="G962" s="3"/>
      <c r="H962" s="3"/>
      <c r="I962" s="3"/>
      <c r="J962" s="3"/>
    </row>
    <row r="963" spans="3:10" x14ac:dyDescent="0.25">
      <c r="C963" s="3"/>
      <c r="E963" s="3"/>
      <c r="F963" s="3"/>
      <c r="G963" s="3"/>
      <c r="H963" s="3"/>
      <c r="I963" s="3"/>
      <c r="J963" s="3"/>
    </row>
    <row r="964" spans="3:10" x14ac:dyDescent="0.25">
      <c r="C964" s="3"/>
      <c r="E964" s="3"/>
      <c r="F964" s="3"/>
      <c r="G964" s="3"/>
      <c r="H964" s="3"/>
      <c r="I964" s="3"/>
      <c r="J964" s="3"/>
    </row>
    <row r="965" spans="3:10" x14ac:dyDescent="0.25">
      <c r="C965" s="3"/>
      <c r="E965" s="3"/>
      <c r="F965" s="3"/>
      <c r="G965" s="3"/>
      <c r="H965" s="3"/>
      <c r="I965" s="3"/>
      <c r="J965" s="3"/>
    </row>
    <row r="966" spans="3:10" x14ac:dyDescent="0.25">
      <c r="C966" s="3"/>
      <c r="E966" s="3"/>
      <c r="F966" s="3"/>
      <c r="G966" s="3"/>
      <c r="H966" s="3"/>
      <c r="I966" s="3"/>
      <c r="J966" s="3"/>
    </row>
    <row r="967" spans="3:10" x14ac:dyDescent="0.25">
      <c r="C967" s="3"/>
      <c r="E967" s="3"/>
      <c r="F967" s="3"/>
      <c r="G967" s="3"/>
      <c r="H967" s="3"/>
      <c r="I967" s="3"/>
      <c r="J967" s="3"/>
    </row>
    <row r="968" spans="3:10" x14ac:dyDescent="0.25">
      <c r="C968" s="3"/>
      <c r="E968" s="3"/>
      <c r="F968" s="3"/>
      <c r="G968" s="3"/>
      <c r="H968" s="3"/>
      <c r="I968" s="3"/>
      <c r="J968" s="3"/>
    </row>
    <row r="969" spans="3:10" x14ac:dyDescent="0.25">
      <c r="C969" s="3"/>
      <c r="E969" s="3"/>
      <c r="F969" s="3"/>
      <c r="G969" s="3"/>
      <c r="H969" s="3"/>
      <c r="I969" s="3"/>
      <c r="J969" s="3"/>
    </row>
    <row r="970" spans="3:10" x14ac:dyDescent="0.25">
      <c r="C970" s="3"/>
      <c r="E970" s="3"/>
      <c r="F970" s="3"/>
      <c r="G970" s="3"/>
      <c r="H970" s="3"/>
      <c r="I970" s="3"/>
      <c r="J970" s="3"/>
    </row>
    <row r="971" spans="3:10" x14ac:dyDescent="0.25">
      <c r="C971" s="3"/>
      <c r="E971" s="3"/>
      <c r="F971" s="3"/>
      <c r="G971" s="3"/>
      <c r="H971" s="3"/>
      <c r="I971" s="3"/>
      <c r="J971" s="3"/>
    </row>
    <row r="972" spans="3:10" x14ac:dyDescent="0.25">
      <c r="C972" s="3"/>
      <c r="E972" s="3"/>
      <c r="F972" s="3"/>
      <c r="G972" s="3"/>
      <c r="H972" s="3"/>
      <c r="I972" s="3"/>
      <c r="J972" s="3"/>
    </row>
    <row r="973" spans="3:10" x14ac:dyDescent="0.25">
      <c r="C973" s="3"/>
      <c r="E973" s="3"/>
      <c r="F973" s="3"/>
      <c r="G973" s="3"/>
      <c r="H973" s="3"/>
      <c r="I973" s="3"/>
      <c r="J973" s="3"/>
    </row>
    <row r="974" spans="3:10" x14ac:dyDescent="0.25">
      <c r="C974" s="3"/>
      <c r="E974" s="3"/>
      <c r="F974" s="3"/>
      <c r="G974" s="3"/>
      <c r="H974" s="3"/>
      <c r="I974" s="3"/>
      <c r="J974" s="3"/>
    </row>
    <row r="975" spans="3:10" x14ac:dyDescent="0.25">
      <c r="C975" s="3"/>
      <c r="E975" s="3"/>
      <c r="F975" s="3"/>
      <c r="G975" s="3"/>
      <c r="H975" s="3"/>
      <c r="I975" s="3"/>
      <c r="J975" s="3"/>
    </row>
    <row r="976" spans="3:10" x14ac:dyDescent="0.25">
      <c r="C976" s="3"/>
      <c r="E976" s="3"/>
      <c r="F976" s="3"/>
      <c r="G976" s="3"/>
      <c r="H976" s="3"/>
      <c r="I976" s="3"/>
      <c r="J976" s="3"/>
    </row>
    <row r="977" spans="3:10" x14ac:dyDescent="0.25">
      <c r="C977" s="3"/>
      <c r="E977" s="3"/>
      <c r="F977" s="3"/>
      <c r="G977" s="3"/>
      <c r="H977" s="3"/>
      <c r="I977" s="3"/>
      <c r="J977" s="3"/>
    </row>
    <row r="978" spans="3:10" x14ac:dyDescent="0.25">
      <c r="C978" s="3"/>
      <c r="E978" s="3"/>
      <c r="F978" s="3"/>
      <c r="G978" s="3"/>
      <c r="H978" s="3"/>
      <c r="I978" s="3"/>
      <c r="J978" s="3"/>
    </row>
    <row r="979" spans="3:10" x14ac:dyDescent="0.25">
      <c r="C979" s="3"/>
      <c r="E979" s="3"/>
      <c r="F979" s="3"/>
      <c r="G979" s="3"/>
      <c r="H979" s="3"/>
      <c r="I979" s="3"/>
      <c r="J979" s="3"/>
    </row>
    <row r="980" spans="3:10" x14ac:dyDescent="0.25">
      <c r="C980" s="3"/>
      <c r="E980" s="3"/>
      <c r="F980" s="3"/>
      <c r="G980" s="3"/>
      <c r="H980" s="3"/>
      <c r="I980" s="3"/>
      <c r="J980" s="3"/>
    </row>
    <row r="981" spans="3:10" x14ac:dyDescent="0.25">
      <c r="C981" s="3"/>
      <c r="E981" s="3"/>
      <c r="F981" s="3"/>
      <c r="G981" s="3"/>
      <c r="H981" s="3"/>
      <c r="I981" s="3"/>
      <c r="J981" s="3"/>
    </row>
    <row r="982" spans="3:10" x14ac:dyDescent="0.25">
      <c r="C982" s="3"/>
      <c r="E982" s="3"/>
      <c r="F982" s="3"/>
      <c r="G982" s="3"/>
      <c r="H982" s="3"/>
      <c r="I982" s="3"/>
      <c r="J982" s="3"/>
    </row>
    <row r="983" spans="3:10" x14ac:dyDescent="0.25">
      <c r="C983" s="3"/>
      <c r="E983" s="3"/>
      <c r="F983" s="3"/>
      <c r="G983" s="3"/>
      <c r="H983" s="3"/>
      <c r="I983" s="3"/>
      <c r="J983" s="3"/>
    </row>
    <row r="984" spans="3:10" x14ac:dyDescent="0.25">
      <c r="C984" s="3"/>
      <c r="E984" s="3"/>
      <c r="F984" s="3"/>
      <c r="G984" s="3"/>
      <c r="H984" s="3"/>
      <c r="I984" s="3"/>
      <c r="J984" s="3"/>
    </row>
    <row r="985" spans="3:10" x14ac:dyDescent="0.25">
      <c r="C985" s="3"/>
      <c r="E985" s="3"/>
      <c r="F985" s="3"/>
      <c r="G985" s="3"/>
      <c r="H985" s="3"/>
      <c r="I985" s="3"/>
      <c r="J985" s="3"/>
    </row>
    <row r="986" spans="3:10" x14ac:dyDescent="0.25">
      <c r="C986" s="3"/>
      <c r="E986" s="3"/>
      <c r="F986" s="3"/>
      <c r="G986" s="3"/>
      <c r="H986" s="3"/>
      <c r="I986" s="3"/>
      <c r="J986" s="3"/>
    </row>
    <row r="987" spans="3:10" x14ac:dyDescent="0.25">
      <c r="C987" s="3"/>
      <c r="E987" s="3"/>
      <c r="F987" s="3"/>
      <c r="G987" s="3"/>
      <c r="H987" s="3"/>
      <c r="I987" s="3"/>
      <c r="J987" s="3"/>
    </row>
    <row r="988" spans="3:10" x14ac:dyDescent="0.25">
      <c r="C988" s="3"/>
      <c r="E988" s="3"/>
      <c r="F988" s="3"/>
      <c r="G988" s="3"/>
      <c r="H988" s="3"/>
      <c r="I988" s="3"/>
      <c r="J988" s="3"/>
    </row>
    <row r="989" spans="3:10" x14ac:dyDescent="0.25">
      <c r="C989" s="3"/>
      <c r="E989" s="3"/>
      <c r="F989" s="3"/>
      <c r="G989" s="3"/>
      <c r="H989" s="3"/>
      <c r="I989" s="3"/>
      <c r="J989" s="3"/>
    </row>
    <row r="990" spans="3:10" x14ac:dyDescent="0.25">
      <c r="C990" s="3"/>
      <c r="E990" s="3"/>
      <c r="F990" s="3"/>
      <c r="G990" s="3"/>
      <c r="H990" s="3"/>
      <c r="I990" s="3"/>
      <c r="J990" s="3"/>
    </row>
    <row r="991" spans="3:10" x14ac:dyDescent="0.25">
      <c r="C991" s="3"/>
      <c r="E991" s="3"/>
      <c r="F991" s="3"/>
      <c r="G991" s="3"/>
      <c r="H991" s="3"/>
      <c r="I991" s="3"/>
      <c r="J991" s="3"/>
    </row>
    <row r="992" spans="3:10" x14ac:dyDescent="0.25">
      <c r="C992" s="3"/>
      <c r="E992" s="3"/>
      <c r="F992" s="3"/>
      <c r="G992" s="3"/>
      <c r="H992" s="3"/>
      <c r="I992" s="3"/>
      <c r="J992" s="3"/>
    </row>
    <row r="993" spans="3:10" x14ac:dyDescent="0.25">
      <c r="C993" s="3"/>
      <c r="E993" s="3"/>
      <c r="F993" s="3"/>
      <c r="G993" s="3"/>
      <c r="H993" s="3"/>
      <c r="I993" s="3"/>
      <c r="J993" s="3"/>
    </row>
    <row r="994" spans="3:10" x14ac:dyDescent="0.25">
      <c r="C994" s="3"/>
      <c r="E994" s="3"/>
      <c r="F994" s="3"/>
      <c r="G994" s="3"/>
      <c r="H994" s="3"/>
      <c r="I994" s="3"/>
      <c r="J994" s="3"/>
    </row>
    <row r="995" spans="3:10" x14ac:dyDescent="0.25">
      <c r="C995" s="3"/>
      <c r="E995" s="3"/>
      <c r="F995" s="3"/>
      <c r="G995" s="3"/>
      <c r="H995" s="3"/>
      <c r="I995" s="3"/>
      <c r="J995" s="3"/>
    </row>
    <row r="996" spans="3:10" x14ac:dyDescent="0.25">
      <c r="C996" s="3"/>
      <c r="E996" s="3"/>
      <c r="F996" s="3"/>
      <c r="G996" s="3"/>
      <c r="H996" s="3"/>
      <c r="I996" s="3"/>
      <c r="J996" s="3"/>
    </row>
    <row r="997" spans="3:10" x14ac:dyDescent="0.25">
      <c r="C997" s="3"/>
      <c r="E997" s="3"/>
      <c r="F997" s="3"/>
      <c r="G997" s="3"/>
      <c r="H997" s="3"/>
      <c r="I997" s="3"/>
      <c r="J997" s="3"/>
    </row>
    <row r="998" spans="3:10" x14ac:dyDescent="0.25">
      <c r="C998" s="3"/>
      <c r="E998" s="3"/>
      <c r="F998" s="3"/>
      <c r="G998" s="3"/>
      <c r="H998" s="3"/>
      <c r="I998" s="3"/>
      <c r="J998" s="3"/>
    </row>
    <row r="999" spans="3:10" x14ac:dyDescent="0.25">
      <c r="C999" s="3"/>
      <c r="E999" s="3"/>
      <c r="F999" s="3"/>
      <c r="G999" s="3"/>
      <c r="H999" s="3"/>
      <c r="I999" s="3"/>
      <c r="J999" s="3"/>
    </row>
    <row r="1000" spans="3:10" x14ac:dyDescent="0.25">
      <c r="C1000" s="3"/>
      <c r="E1000" s="3"/>
      <c r="F1000" s="3"/>
      <c r="G1000" s="3"/>
      <c r="H1000" s="3"/>
      <c r="I1000" s="3"/>
      <c r="J1000" s="3"/>
    </row>
    <row r="1001" spans="3:10" x14ac:dyDescent="0.25">
      <c r="C1001" s="3"/>
      <c r="E1001" s="3"/>
      <c r="F1001" s="3"/>
      <c r="G1001" s="3"/>
      <c r="H1001" s="3"/>
      <c r="I1001" s="3"/>
      <c r="J1001" s="3"/>
    </row>
    <row r="1002" spans="3:10" x14ac:dyDescent="0.25">
      <c r="C1002" s="3"/>
      <c r="E1002" s="3"/>
      <c r="F1002" s="3"/>
      <c r="G1002" s="3"/>
      <c r="H1002" s="3"/>
      <c r="I1002" s="3"/>
      <c r="J1002" s="3"/>
    </row>
    <row r="1003" spans="3:10" x14ac:dyDescent="0.25">
      <c r="C1003" s="3"/>
      <c r="E1003" s="3"/>
      <c r="F1003" s="3"/>
      <c r="G1003" s="3"/>
      <c r="H1003" s="3"/>
      <c r="I1003" s="3"/>
      <c r="J1003" s="3"/>
    </row>
    <row r="1004" spans="3:10" x14ac:dyDescent="0.25">
      <c r="C1004" s="3"/>
      <c r="E1004" s="3"/>
      <c r="F1004" s="3"/>
      <c r="G1004" s="3"/>
      <c r="H1004" s="3"/>
      <c r="I1004" s="3"/>
      <c r="J1004" s="3"/>
    </row>
    <row r="1005" spans="3:10" x14ac:dyDescent="0.25">
      <c r="C1005" s="3"/>
      <c r="E1005" s="3"/>
      <c r="F1005" s="3"/>
      <c r="G1005" s="3"/>
      <c r="H1005" s="3"/>
      <c r="I1005" s="3"/>
      <c r="J1005" s="3"/>
    </row>
    <row r="1006" spans="3:10" x14ac:dyDescent="0.25">
      <c r="C1006" s="3"/>
      <c r="E1006" s="3"/>
      <c r="F1006" s="3"/>
      <c r="G1006" s="3"/>
      <c r="H1006" s="3"/>
      <c r="I1006" s="3"/>
      <c r="J1006" s="3"/>
    </row>
    <row r="1007" spans="3:10" x14ac:dyDescent="0.25">
      <c r="C1007" s="3"/>
      <c r="E1007" s="3"/>
      <c r="F1007" s="3"/>
      <c r="G1007" s="3"/>
      <c r="H1007" s="3"/>
      <c r="I1007" s="3"/>
      <c r="J1007" s="3"/>
    </row>
    <row r="1008" spans="3:10" x14ac:dyDescent="0.25">
      <c r="C1008" s="3"/>
      <c r="E1008" s="3"/>
      <c r="F1008" s="3"/>
      <c r="G1008" s="3"/>
      <c r="H1008" s="3"/>
      <c r="I1008" s="3"/>
      <c r="J1008" s="3"/>
    </row>
    <row r="1009" spans="3:10" x14ac:dyDescent="0.25">
      <c r="C1009" s="3"/>
      <c r="E1009" s="3"/>
      <c r="F1009" s="3"/>
      <c r="G1009" s="3"/>
      <c r="H1009" s="3"/>
      <c r="I1009" s="3"/>
      <c r="J1009" s="3"/>
    </row>
    <row r="1010" spans="3:10" x14ac:dyDescent="0.25">
      <c r="C1010" s="3"/>
      <c r="E1010" s="3"/>
      <c r="F1010" s="3"/>
      <c r="G1010" s="3"/>
      <c r="H1010" s="3"/>
      <c r="I1010" s="3"/>
      <c r="J1010" s="3"/>
    </row>
    <row r="1011" spans="3:10" x14ac:dyDescent="0.25">
      <c r="C1011" s="3"/>
      <c r="E1011" s="3"/>
      <c r="F1011" s="3"/>
      <c r="G1011" s="3"/>
      <c r="H1011" s="3"/>
      <c r="I1011" s="3"/>
      <c r="J1011" s="3"/>
    </row>
    <row r="1012" spans="3:10" x14ac:dyDescent="0.25">
      <c r="C1012" s="3"/>
      <c r="E1012" s="3"/>
      <c r="F1012" s="3"/>
      <c r="G1012" s="3"/>
      <c r="H1012" s="3"/>
      <c r="I1012" s="3"/>
      <c r="J1012" s="3"/>
    </row>
    <row r="1013" spans="3:10" x14ac:dyDescent="0.25">
      <c r="C1013" s="3"/>
      <c r="E1013" s="3"/>
      <c r="F1013" s="3"/>
      <c r="G1013" s="3"/>
      <c r="H1013" s="3"/>
      <c r="I1013" s="3"/>
      <c r="J1013" s="3"/>
    </row>
    <row r="1014" spans="3:10" x14ac:dyDescent="0.25">
      <c r="C1014" s="3"/>
      <c r="E1014" s="3"/>
      <c r="F1014" s="3"/>
      <c r="G1014" s="3"/>
      <c r="H1014" s="3"/>
      <c r="I1014" s="3"/>
      <c r="J1014" s="3"/>
    </row>
    <row r="1015" spans="3:10" x14ac:dyDescent="0.25">
      <c r="C1015" s="3"/>
      <c r="E1015" s="3"/>
      <c r="F1015" s="3"/>
      <c r="G1015" s="3"/>
      <c r="H1015" s="3"/>
      <c r="I1015" s="3"/>
      <c r="J1015" s="3"/>
    </row>
    <row r="1016" spans="3:10" x14ac:dyDescent="0.25">
      <c r="C1016" s="3"/>
      <c r="E1016" s="3"/>
      <c r="F1016" s="3"/>
      <c r="G1016" s="3"/>
      <c r="H1016" s="3"/>
      <c r="I1016" s="3"/>
      <c r="J1016" s="3"/>
    </row>
    <row r="1017" spans="3:10" x14ac:dyDescent="0.25">
      <c r="C1017" s="3"/>
      <c r="E1017" s="3"/>
      <c r="F1017" s="3"/>
      <c r="G1017" s="3"/>
      <c r="H1017" s="3"/>
      <c r="I1017" s="3"/>
      <c r="J1017" s="3"/>
    </row>
    <row r="1018" spans="3:10" x14ac:dyDescent="0.25">
      <c r="C1018" s="3"/>
      <c r="E1018" s="3"/>
      <c r="F1018" s="3"/>
      <c r="G1018" s="3"/>
      <c r="H1018" s="3"/>
      <c r="I1018" s="3"/>
      <c r="J1018" s="3"/>
    </row>
    <row r="1019" spans="3:10" x14ac:dyDescent="0.25">
      <c r="C1019" s="3"/>
      <c r="E1019" s="3"/>
      <c r="F1019" s="3"/>
      <c r="G1019" s="3"/>
      <c r="H1019" s="3"/>
      <c r="I1019" s="3"/>
      <c r="J1019" s="3"/>
    </row>
    <row r="1020" spans="3:10" x14ac:dyDescent="0.25">
      <c r="C1020" s="3"/>
      <c r="E1020" s="3"/>
      <c r="F1020" s="3"/>
      <c r="G1020" s="3"/>
      <c r="H1020" s="3"/>
      <c r="I1020" s="3"/>
      <c r="J1020" s="3"/>
    </row>
    <row r="1021" spans="3:10" x14ac:dyDescent="0.25">
      <c r="C1021" s="3"/>
      <c r="E1021" s="3"/>
      <c r="F1021" s="3"/>
      <c r="G1021" s="3"/>
      <c r="H1021" s="3"/>
      <c r="I1021" s="3"/>
      <c r="J1021" s="3"/>
    </row>
    <row r="1022" spans="3:10" x14ac:dyDescent="0.25">
      <c r="C1022" s="3"/>
      <c r="E1022" s="3"/>
      <c r="F1022" s="3"/>
      <c r="G1022" s="3"/>
      <c r="H1022" s="3"/>
      <c r="I1022" s="3"/>
      <c r="J1022" s="3"/>
    </row>
    <row r="1023" spans="3:10" x14ac:dyDescent="0.25">
      <c r="C1023" s="3"/>
      <c r="E1023" s="3"/>
      <c r="F1023" s="3"/>
      <c r="G1023" s="3"/>
      <c r="H1023" s="3"/>
      <c r="I1023" s="3"/>
      <c r="J1023" s="3"/>
    </row>
    <row r="1024" spans="3:10" x14ac:dyDescent="0.25">
      <c r="C1024" s="3"/>
      <c r="E1024" s="3"/>
      <c r="F1024" s="3"/>
      <c r="G1024" s="3"/>
      <c r="H1024" s="3"/>
      <c r="I1024" s="3"/>
      <c r="J1024" s="3"/>
    </row>
    <row r="1025" spans="3:10" x14ac:dyDescent="0.25">
      <c r="C1025" s="3"/>
      <c r="E1025" s="3"/>
      <c r="F1025" s="3"/>
      <c r="G1025" s="3"/>
      <c r="H1025" s="3"/>
      <c r="I1025" s="3"/>
      <c r="J1025" s="3"/>
    </row>
    <row r="1026" spans="3:10" x14ac:dyDescent="0.25">
      <c r="C1026" s="3"/>
      <c r="E1026" s="3"/>
      <c r="F1026" s="3"/>
      <c r="G1026" s="3"/>
      <c r="H1026" s="3"/>
      <c r="I1026" s="3"/>
      <c r="J1026" s="3"/>
    </row>
    <row r="1027" spans="3:10" x14ac:dyDescent="0.25">
      <c r="C1027" s="3"/>
      <c r="E1027" s="3"/>
      <c r="F1027" s="3"/>
      <c r="G1027" s="3"/>
      <c r="H1027" s="3"/>
      <c r="I1027" s="3"/>
      <c r="J1027" s="3"/>
    </row>
    <row r="1028" spans="3:10" x14ac:dyDescent="0.25">
      <c r="C1028" s="3"/>
      <c r="E1028" s="3"/>
      <c r="F1028" s="3"/>
      <c r="G1028" s="3"/>
      <c r="H1028" s="3"/>
      <c r="I1028" s="3"/>
      <c r="J1028" s="3"/>
    </row>
    <row r="1029" spans="3:10" x14ac:dyDescent="0.25">
      <c r="C1029" s="3"/>
      <c r="E1029" s="3"/>
      <c r="F1029" s="3"/>
      <c r="G1029" s="3"/>
      <c r="H1029" s="3"/>
      <c r="I1029" s="3"/>
      <c r="J1029" s="3"/>
    </row>
    <row r="1030" spans="3:10" x14ac:dyDescent="0.25">
      <c r="C1030" s="3"/>
      <c r="E1030" s="3"/>
      <c r="F1030" s="3"/>
      <c r="G1030" s="3"/>
      <c r="H1030" s="3"/>
      <c r="I1030" s="3"/>
      <c r="J1030" s="3"/>
    </row>
    <row r="1031" spans="3:10" x14ac:dyDescent="0.25">
      <c r="C1031" s="3"/>
      <c r="E1031" s="3"/>
      <c r="F1031" s="3"/>
      <c r="G1031" s="3"/>
      <c r="H1031" s="3"/>
      <c r="I1031" s="3"/>
      <c r="J1031" s="3"/>
    </row>
    <row r="1032" spans="3:10" x14ac:dyDescent="0.25">
      <c r="C1032" s="3"/>
      <c r="E1032" s="3"/>
      <c r="F1032" s="3"/>
      <c r="G1032" s="3"/>
      <c r="H1032" s="3"/>
      <c r="I1032" s="3"/>
      <c r="J1032" s="3"/>
    </row>
    <row r="1033" spans="3:10" x14ac:dyDescent="0.25">
      <c r="C1033" s="3"/>
      <c r="E1033" s="3"/>
      <c r="F1033" s="3"/>
      <c r="G1033" s="3"/>
      <c r="H1033" s="3"/>
      <c r="I1033" s="3"/>
      <c r="J1033" s="3"/>
    </row>
    <row r="1034" spans="3:10" x14ac:dyDescent="0.25">
      <c r="C1034" s="3"/>
      <c r="E1034" s="3"/>
      <c r="F1034" s="3"/>
      <c r="G1034" s="3"/>
      <c r="H1034" s="3"/>
      <c r="I1034" s="3"/>
      <c r="J1034" s="3"/>
    </row>
    <row r="1035" spans="3:10" x14ac:dyDescent="0.25">
      <c r="C1035" s="3"/>
      <c r="E1035" s="3"/>
      <c r="F1035" s="3"/>
      <c r="G1035" s="3"/>
      <c r="H1035" s="3"/>
      <c r="I1035" s="3"/>
      <c r="J1035" s="3"/>
    </row>
    <row r="1036" spans="3:10" x14ac:dyDescent="0.25">
      <c r="C1036" s="3"/>
      <c r="E1036" s="3"/>
      <c r="F1036" s="3"/>
      <c r="G1036" s="3"/>
      <c r="H1036" s="3"/>
      <c r="I1036" s="3"/>
      <c r="J1036" s="3"/>
    </row>
    <row r="1037" spans="3:10" x14ac:dyDescent="0.25">
      <c r="C1037" s="3"/>
      <c r="E1037" s="3"/>
      <c r="F1037" s="3"/>
      <c r="G1037" s="3"/>
      <c r="H1037" s="3"/>
      <c r="I1037" s="3"/>
      <c r="J1037" s="3"/>
    </row>
    <row r="1038" spans="3:10" x14ac:dyDescent="0.25">
      <c r="C1038" s="3"/>
      <c r="E1038" s="3"/>
      <c r="F1038" s="3"/>
      <c r="G1038" s="3"/>
      <c r="H1038" s="3"/>
      <c r="I1038" s="3"/>
      <c r="J1038" s="3"/>
    </row>
    <row r="1039" spans="3:10" x14ac:dyDescent="0.25">
      <c r="C1039" s="3"/>
      <c r="E1039" s="3"/>
      <c r="F1039" s="3"/>
      <c r="G1039" s="3"/>
      <c r="H1039" s="3"/>
      <c r="I1039" s="3"/>
      <c r="J1039" s="3"/>
    </row>
    <row r="1040" spans="3:10" x14ac:dyDescent="0.25">
      <c r="C1040" s="3"/>
      <c r="E1040" s="3"/>
      <c r="F1040" s="3"/>
      <c r="G1040" s="3"/>
      <c r="H1040" s="3"/>
      <c r="I1040" s="3"/>
      <c r="J1040" s="3"/>
    </row>
    <row r="1041" spans="3:10" x14ac:dyDescent="0.25">
      <c r="C1041" s="3"/>
      <c r="E1041" s="3"/>
      <c r="F1041" s="3"/>
      <c r="G1041" s="3"/>
      <c r="H1041" s="3"/>
      <c r="I1041" s="3"/>
      <c r="J1041" s="3"/>
    </row>
    <row r="1042" spans="3:10" x14ac:dyDescent="0.25">
      <c r="C1042" s="3"/>
      <c r="E1042" s="3"/>
      <c r="F1042" s="3"/>
      <c r="G1042" s="3"/>
      <c r="H1042" s="3"/>
      <c r="I1042" s="3"/>
      <c r="J1042" s="3"/>
    </row>
    <row r="1043" spans="3:10" x14ac:dyDescent="0.25">
      <c r="C1043" s="3"/>
      <c r="E1043" s="3"/>
      <c r="F1043" s="3"/>
      <c r="G1043" s="3"/>
      <c r="H1043" s="3"/>
      <c r="I1043" s="3"/>
      <c r="J1043" s="3"/>
    </row>
    <row r="1044" spans="3:10" x14ac:dyDescent="0.25">
      <c r="C1044" s="3"/>
      <c r="E1044" s="3"/>
      <c r="F1044" s="3"/>
      <c r="G1044" s="3"/>
      <c r="H1044" s="3"/>
      <c r="I1044" s="3"/>
      <c r="J1044" s="3"/>
    </row>
    <row r="1045" spans="3:10" x14ac:dyDescent="0.25">
      <c r="C1045" s="3"/>
      <c r="E1045" s="3"/>
      <c r="F1045" s="3"/>
      <c r="G1045" s="3"/>
      <c r="H1045" s="3"/>
      <c r="I1045" s="3"/>
      <c r="J1045" s="3"/>
    </row>
    <row r="1046" spans="3:10" x14ac:dyDescent="0.25">
      <c r="C1046" s="3"/>
      <c r="E1046" s="3"/>
      <c r="F1046" s="3"/>
      <c r="G1046" s="3"/>
      <c r="H1046" s="3"/>
      <c r="I1046" s="3"/>
      <c r="J1046" s="3"/>
    </row>
    <row r="1047" spans="3:10" x14ac:dyDescent="0.25">
      <c r="C1047" s="3"/>
      <c r="E1047" s="3"/>
      <c r="F1047" s="3"/>
      <c r="G1047" s="3"/>
      <c r="H1047" s="3"/>
      <c r="I1047" s="3"/>
      <c r="J1047" s="3"/>
    </row>
    <row r="1048" spans="3:10" x14ac:dyDescent="0.25">
      <c r="C1048" s="3"/>
      <c r="E1048" s="3"/>
      <c r="F1048" s="3"/>
      <c r="G1048" s="3"/>
      <c r="H1048" s="3"/>
      <c r="I1048" s="3"/>
      <c r="J1048" s="3"/>
    </row>
    <row r="1049" spans="3:10" x14ac:dyDescent="0.25">
      <c r="C1049" s="3"/>
      <c r="E1049" s="3"/>
      <c r="F1049" s="3"/>
      <c r="G1049" s="3"/>
      <c r="H1049" s="3"/>
      <c r="I1049" s="3"/>
      <c r="J1049" s="3"/>
    </row>
    <row r="1050" spans="3:10" x14ac:dyDescent="0.25">
      <c r="C1050" s="3"/>
      <c r="E1050" s="3"/>
      <c r="F1050" s="3"/>
      <c r="G1050" s="3"/>
      <c r="H1050" s="3"/>
      <c r="I1050" s="3"/>
      <c r="J1050" s="3"/>
    </row>
    <row r="1051" spans="3:10" x14ac:dyDescent="0.25">
      <c r="C1051" s="3"/>
      <c r="E1051" s="3"/>
      <c r="F1051" s="3"/>
      <c r="G1051" s="3"/>
      <c r="H1051" s="3"/>
      <c r="I1051" s="3"/>
      <c r="J1051" s="3"/>
    </row>
    <row r="1052" spans="3:10" x14ac:dyDescent="0.25">
      <c r="C1052" s="3"/>
      <c r="E1052" s="3"/>
      <c r="F1052" s="3"/>
      <c r="G1052" s="3"/>
      <c r="H1052" s="3"/>
      <c r="I1052" s="3"/>
      <c r="J1052" s="3"/>
    </row>
    <row r="1053" spans="3:10" x14ac:dyDescent="0.25">
      <c r="C1053" s="3"/>
      <c r="E1053" s="3"/>
      <c r="F1053" s="3"/>
      <c r="G1053" s="3"/>
      <c r="H1053" s="3"/>
      <c r="I1053" s="3"/>
      <c r="J1053" s="3"/>
    </row>
    <row r="1054" spans="3:10" x14ac:dyDescent="0.25">
      <c r="C1054" s="3"/>
      <c r="E1054" s="3"/>
      <c r="F1054" s="3"/>
      <c r="G1054" s="3"/>
      <c r="H1054" s="3"/>
      <c r="I1054" s="3"/>
      <c r="J1054" s="3"/>
    </row>
    <row r="1055" spans="3:10" x14ac:dyDescent="0.25">
      <c r="C1055" s="3"/>
      <c r="E1055" s="3"/>
      <c r="F1055" s="3"/>
      <c r="G1055" s="3"/>
      <c r="H1055" s="3"/>
      <c r="I1055" s="3"/>
      <c r="J1055" s="3"/>
    </row>
    <row r="1056" spans="3:10" x14ac:dyDescent="0.25">
      <c r="C1056" s="3"/>
      <c r="E1056" s="3"/>
      <c r="F1056" s="3"/>
      <c r="G1056" s="3"/>
      <c r="H1056" s="3"/>
      <c r="I1056" s="3"/>
      <c r="J1056" s="3"/>
    </row>
    <row r="1057" spans="3:10" x14ac:dyDescent="0.25">
      <c r="C1057" s="3"/>
      <c r="E1057" s="3"/>
      <c r="F1057" s="3"/>
      <c r="G1057" s="3"/>
      <c r="H1057" s="3"/>
      <c r="I1057" s="3"/>
      <c r="J1057" s="3"/>
    </row>
    <row r="1058" spans="3:10" x14ac:dyDescent="0.25">
      <c r="C1058" s="3"/>
      <c r="E1058" s="3"/>
      <c r="F1058" s="3"/>
      <c r="G1058" s="3"/>
      <c r="H1058" s="3"/>
      <c r="I1058" s="3"/>
      <c r="J1058" s="3"/>
    </row>
    <row r="1059" spans="3:10" x14ac:dyDescent="0.25">
      <c r="C1059" s="3"/>
      <c r="E1059" s="3"/>
      <c r="F1059" s="3"/>
      <c r="G1059" s="3"/>
      <c r="H1059" s="3"/>
      <c r="I1059" s="3"/>
      <c r="J1059" s="3"/>
    </row>
    <row r="1060" spans="3:10" x14ac:dyDescent="0.25">
      <c r="C1060" s="3"/>
      <c r="E1060" s="3"/>
      <c r="F1060" s="3"/>
      <c r="G1060" s="3"/>
      <c r="H1060" s="3"/>
      <c r="I1060" s="3"/>
      <c r="J1060" s="3"/>
    </row>
    <row r="1061" spans="3:10" x14ac:dyDescent="0.25">
      <c r="C1061" s="3"/>
      <c r="E1061" s="3"/>
      <c r="F1061" s="3"/>
      <c r="G1061" s="3"/>
      <c r="H1061" s="3"/>
      <c r="I1061" s="3"/>
      <c r="J1061" s="3"/>
    </row>
    <row r="1062" spans="3:10" x14ac:dyDescent="0.25">
      <c r="C1062" s="3"/>
      <c r="E1062" s="3"/>
      <c r="F1062" s="3"/>
      <c r="G1062" s="3"/>
      <c r="H1062" s="3"/>
      <c r="I1062" s="3"/>
      <c r="J1062" s="3"/>
    </row>
    <row r="1063" spans="3:10" x14ac:dyDescent="0.25">
      <c r="C1063" s="3"/>
      <c r="E1063" s="3"/>
      <c r="F1063" s="3"/>
      <c r="G1063" s="3"/>
      <c r="H1063" s="3"/>
      <c r="I1063" s="3"/>
      <c r="J1063" s="3"/>
    </row>
    <row r="1064" spans="3:10" x14ac:dyDescent="0.25">
      <c r="C1064" s="3"/>
      <c r="E1064" s="3"/>
      <c r="F1064" s="3"/>
      <c r="G1064" s="3"/>
      <c r="H1064" s="3"/>
      <c r="I1064" s="3"/>
      <c r="J1064" s="3"/>
    </row>
    <row r="1065" spans="3:10" x14ac:dyDescent="0.25">
      <c r="C1065" s="3"/>
      <c r="E1065" s="3"/>
      <c r="F1065" s="3"/>
      <c r="G1065" s="3"/>
      <c r="H1065" s="3"/>
      <c r="I1065" s="3"/>
      <c r="J1065" s="3"/>
    </row>
    <row r="1066" spans="3:10" x14ac:dyDescent="0.25">
      <c r="C1066" s="3"/>
      <c r="E1066" s="3"/>
      <c r="F1066" s="3"/>
      <c r="G1066" s="3"/>
      <c r="H1066" s="3"/>
      <c r="I1066" s="3"/>
      <c r="J1066" s="3"/>
    </row>
    <row r="1067" spans="3:10" x14ac:dyDescent="0.25">
      <c r="C1067" s="3"/>
      <c r="E1067" s="3"/>
      <c r="F1067" s="3"/>
      <c r="G1067" s="3"/>
      <c r="H1067" s="3"/>
      <c r="I1067" s="3"/>
      <c r="J1067" s="3"/>
    </row>
    <row r="1068" spans="3:10" x14ac:dyDescent="0.25">
      <c r="C1068" s="3"/>
      <c r="E1068" s="3"/>
      <c r="F1068" s="3"/>
      <c r="G1068" s="3"/>
      <c r="H1068" s="3"/>
      <c r="I1068" s="3"/>
      <c r="J1068" s="3"/>
    </row>
    <row r="1069" spans="3:10" x14ac:dyDescent="0.25">
      <c r="C1069" s="3"/>
      <c r="E1069" s="3"/>
      <c r="F1069" s="3"/>
      <c r="G1069" s="3"/>
      <c r="H1069" s="3"/>
      <c r="I1069" s="3"/>
      <c r="J1069" s="3"/>
    </row>
    <row r="1070" spans="3:10" x14ac:dyDescent="0.25">
      <c r="C1070" s="3"/>
      <c r="E1070" s="3"/>
      <c r="F1070" s="3"/>
      <c r="G1070" s="3"/>
      <c r="H1070" s="3"/>
      <c r="I1070" s="3"/>
      <c r="J1070" s="3"/>
    </row>
    <row r="1071" spans="3:10" x14ac:dyDescent="0.25">
      <c r="C1071" s="3"/>
      <c r="E1071" s="3"/>
      <c r="F1071" s="3"/>
      <c r="G1071" s="3"/>
      <c r="H1071" s="3"/>
      <c r="I1071" s="3"/>
      <c r="J1071" s="3"/>
    </row>
    <row r="1072" spans="3:10" x14ac:dyDescent="0.25">
      <c r="C1072" s="3"/>
      <c r="E1072" s="3"/>
      <c r="F1072" s="3"/>
      <c r="G1072" s="3"/>
      <c r="H1072" s="3"/>
      <c r="I1072" s="3"/>
      <c r="J1072" s="3"/>
    </row>
    <row r="1073" spans="3:10" x14ac:dyDescent="0.25">
      <c r="C1073" s="3"/>
      <c r="E1073" s="3"/>
      <c r="F1073" s="3"/>
      <c r="G1073" s="3"/>
      <c r="H1073" s="3"/>
      <c r="I1073" s="3"/>
      <c r="J1073" s="3"/>
    </row>
    <row r="1074" spans="3:10" x14ac:dyDescent="0.25">
      <c r="C1074" s="3"/>
      <c r="E1074" s="3"/>
      <c r="F1074" s="3"/>
      <c r="G1074" s="3"/>
      <c r="H1074" s="3"/>
      <c r="I1074" s="3"/>
      <c r="J1074" s="3"/>
    </row>
    <row r="1075" spans="3:10" x14ac:dyDescent="0.25">
      <c r="C1075" s="3"/>
      <c r="E1075" s="3"/>
      <c r="F1075" s="3"/>
      <c r="G1075" s="3"/>
      <c r="H1075" s="3"/>
      <c r="I1075" s="3"/>
      <c r="J1075" s="3"/>
    </row>
    <row r="1076" spans="3:10" x14ac:dyDescent="0.25">
      <c r="C1076" s="3"/>
      <c r="E1076" s="3"/>
      <c r="F1076" s="3"/>
      <c r="G1076" s="3"/>
      <c r="H1076" s="3"/>
      <c r="I1076" s="3"/>
      <c r="J1076" s="3"/>
    </row>
    <row r="1077" spans="3:10" x14ac:dyDescent="0.25">
      <c r="C1077" s="3"/>
      <c r="E1077" s="3"/>
      <c r="F1077" s="3"/>
      <c r="G1077" s="3"/>
      <c r="H1077" s="3"/>
      <c r="I1077" s="3"/>
      <c r="J1077" s="3"/>
    </row>
    <row r="1078" spans="3:10" x14ac:dyDescent="0.25">
      <c r="C1078" s="3"/>
      <c r="E1078" s="3"/>
      <c r="F1078" s="3"/>
      <c r="G1078" s="3"/>
      <c r="H1078" s="3"/>
      <c r="I1078" s="3"/>
      <c r="J1078" s="3"/>
    </row>
    <row r="1079" spans="3:10" x14ac:dyDescent="0.25">
      <c r="C1079" s="3"/>
      <c r="E1079" s="3"/>
      <c r="F1079" s="3"/>
      <c r="G1079" s="3"/>
      <c r="H1079" s="3"/>
      <c r="I1079" s="3"/>
      <c r="J1079" s="3"/>
    </row>
    <row r="1080" spans="3:10" x14ac:dyDescent="0.25">
      <c r="C1080" s="3"/>
      <c r="E1080" s="3"/>
      <c r="F1080" s="3"/>
      <c r="G1080" s="3"/>
      <c r="H1080" s="3"/>
      <c r="I1080" s="3"/>
      <c r="J1080" s="3"/>
    </row>
    <row r="1081" spans="3:10" x14ac:dyDescent="0.25">
      <c r="C1081" s="3"/>
      <c r="E1081" s="3"/>
      <c r="F1081" s="3"/>
      <c r="G1081" s="3"/>
      <c r="H1081" s="3"/>
      <c r="I1081" s="3"/>
      <c r="J1081" s="3"/>
    </row>
    <row r="1082" spans="3:10" x14ac:dyDescent="0.25">
      <c r="C1082" s="3"/>
      <c r="E1082" s="3"/>
      <c r="F1082" s="3"/>
      <c r="G1082" s="3"/>
      <c r="H1082" s="3"/>
      <c r="I1082" s="3"/>
      <c r="J1082" s="3"/>
    </row>
    <row r="1083" spans="3:10" x14ac:dyDescent="0.25">
      <c r="C1083" s="3"/>
      <c r="E1083" s="3"/>
      <c r="F1083" s="3"/>
      <c r="G1083" s="3"/>
      <c r="H1083" s="3"/>
      <c r="I1083" s="3"/>
      <c r="J1083" s="3"/>
    </row>
    <row r="1084" spans="3:10" x14ac:dyDescent="0.25">
      <c r="C1084" s="3"/>
      <c r="E1084" s="3"/>
      <c r="F1084" s="3"/>
      <c r="G1084" s="3"/>
      <c r="H1084" s="3"/>
      <c r="I1084" s="3"/>
      <c r="J1084" s="3"/>
    </row>
    <row r="1085" spans="3:10" x14ac:dyDescent="0.25">
      <c r="C1085" s="3"/>
      <c r="E1085" s="3"/>
      <c r="F1085" s="3"/>
      <c r="G1085" s="3"/>
      <c r="H1085" s="3"/>
      <c r="I1085" s="3"/>
      <c r="J1085" s="3"/>
    </row>
    <row r="1086" spans="3:10" x14ac:dyDescent="0.25">
      <c r="C1086" s="3"/>
      <c r="E1086" s="3"/>
      <c r="F1086" s="3"/>
      <c r="G1086" s="3"/>
      <c r="H1086" s="3"/>
      <c r="I1086" s="3"/>
      <c r="J1086" s="3"/>
    </row>
    <row r="1087" spans="3:10" x14ac:dyDescent="0.25">
      <c r="C1087" s="3"/>
      <c r="E1087" s="3"/>
      <c r="F1087" s="3"/>
      <c r="G1087" s="3"/>
      <c r="H1087" s="3"/>
      <c r="I1087" s="3"/>
      <c r="J1087" s="3"/>
    </row>
    <row r="1088" spans="3:10" x14ac:dyDescent="0.25">
      <c r="C1088" s="3"/>
      <c r="E1088" s="3"/>
      <c r="F1088" s="3"/>
      <c r="G1088" s="3"/>
      <c r="H1088" s="3"/>
      <c r="I1088" s="3"/>
      <c r="J1088" s="3"/>
    </row>
    <row r="1089" spans="3:10" x14ac:dyDescent="0.25">
      <c r="C1089" s="3"/>
      <c r="E1089" s="3"/>
      <c r="F1089" s="3"/>
      <c r="G1089" s="3"/>
      <c r="H1089" s="3"/>
      <c r="I1089" s="3"/>
      <c r="J1089" s="3"/>
    </row>
    <row r="1090" spans="3:10" x14ac:dyDescent="0.25">
      <c r="C1090" s="3"/>
      <c r="E1090" s="3"/>
      <c r="F1090" s="3"/>
      <c r="G1090" s="3"/>
      <c r="H1090" s="3"/>
      <c r="I1090" s="3"/>
      <c r="J1090" s="3"/>
    </row>
    <row r="1091" spans="3:10" x14ac:dyDescent="0.25">
      <c r="C1091" s="3"/>
      <c r="E1091" s="3"/>
      <c r="F1091" s="3"/>
      <c r="G1091" s="3"/>
      <c r="H1091" s="3"/>
      <c r="I1091" s="3"/>
      <c r="J1091" s="3"/>
    </row>
    <row r="1092" spans="3:10" x14ac:dyDescent="0.25">
      <c r="C1092" s="3"/>
      <c r="E1092" s="3"/>
      <c r="F1092" s="3"/>
      <c r="G1092" s="3"/>
      <c r="H1092" s="3"/>
      <c r="I1092" s="3"/>
      <c r="J1092" s="3"/>
    </row>
    <row r="1093" spans="3:10" x14ac:dyDescent="0.25">
      <c r="C1093" s="3"/>
      <c r="E1093" s="3"/>
      <c r="F1093" s="3"/>
      <c r="G1093" s="3"/>
      <c r="H1093" s="3"/>
      <c r="I1093" s="3"/>
      <c r="J1093" s="3"/>
    </row>
    <row r="1094" spans="3:10" x14ac:dyDescent="0.25">
      <c r="C1094" s="3"/>
      <c r="E1094" s="3"/>
      <c r="F1094" s="3"/>
      <c r="G1094" s="3"/>
      <c r="H1094" s="3"/>
      <c r="I1094" s="3"/>
      <c r="J1094" s="3"/>
    </row>
    <row r="1095" spans="3:10" x14ac:dyDescent="0.25">
      <c r="C1095" s="3"/>
      <c r="E1095" s="3"/>
      <c r="F1095" s="3"/>
      <c r="G1095" s="3"/>
      <c r="H1095" s="3"/>
      <c r="I1095" s="3"/>
      <c r="J1095" s="3"/>
    </row>
    <row r="1096" spans="3:10" x14ac:dyDescent="0.25">
      <c r="C1096" s="3"/>
      <c r="E1096" s="3"/>
      <c r="F1096" s="3"/>
      <c r="G1096" s="3"/>
      <c r="H1096" s="3"/>
      <c r="I1096" s="3"/>
      <c r="J1096" s="3"/>
    </row>
    <row r="1097" spans="3:10" x14ac:dyDescent="0.25">
      <c r="C1097" s="3"/>
      <c r="E1097" s="3"/>
      <c r="F1097" s="3"/>
      <c r="G1097" s="3"/>
      <c r="H1097" s="3"/>
      <c r="I1097" s="3"/>
      <c r="J1097" s="3"/>
    </row>
    <row r="1098" spans="3:10" x14ac:dyDescent="0.25">
      <c r="C1098" s="3"/>
      <c r="E1098" s="3"/>
      <c r="F1098" s="3"/>
      <c r="G1098" s="3"/>
      <c r="H1098" s="3"/>
      <c r="I1098" s="3"/>
      <c r="J1098" s="3"/>
    </row>
    <row r="1099" spans="3:10" x14ac:dyDescent="0.25">
      <c r="C1099" s="3"/>
      <c r="E1099" s="3"/>
      <c r="F1099" s="3"/>
      <c r="G1099" s="3"/>
      <c r="H1099" s="3"/>
      <c r="I1099" s="3"/>
      <c r="J1099" s="3"/>
    </row>
    <row r="1100" spans="3:10" x14ac:dyDescent="0.25">
      <c r="C1100" s="3"/>
      <c r="E1100" s="3"/>
      <c r="F1100" s="3"/>
      <c r="G1100" s="3"/>
      <c r="H1100" s="3"/>
      <c r="I1100" s="3"/>
      <c r="J1100" s="3"/>
    </row>
    <row r="1101" spans="3:10" x14ac:dyDescent="0.25">
      <c r="C1101" s="3"/>
      <c r="E1101" s="3"/>
      <c r="F1101" s="3"/>
      <c r="G1101" s="3"/>
      <c r="H1101" s="3"/>
      <c r="I1101" s="3"/>
      <c r="J1101" s="3"/>
    </row>
    <row r="1102" spans="3:10" x14ac:dyDescent="0.25">
      <c r="C1102" s="3"/>
      <c r="E1102" s="3"/>
      <c r="F1102" s="3"/>
      <c r="G1102" s="3"/>
      <c r="H1102" s="3"/>
      <c r="I1102" s="3"/>
      <c r="J1102" s="3"/>
    </row>
    <row r="1103" spans="3:10" x14ac:dyDescent="0.25">
      <c r="C1103" s="3"/>
      <c r="E1103" s="3"/>
      <c r="F1103" s="3"/>
      <c r="G1103" s="3"/>
      <c r="H1103" s="3"/>
      <c r="I1103" s="3"/>
      <c r="J1103" s="3"/>
    </row>
    <row r="1104" spans="3:10" x14ac:dyDescent="0.25">
      <c r="C1104" s="3"/>
      <c r="E1104" s="3"/>
      <c r="F1104" s="3"/>
      <c r="G1104" s="3"/>
      <c r="H1104" s="3"/>
      <c r="I1104" s="3"/>
      <c r="J1104" s="3"/>
    </row>
    <row r="1105" spans="3:10" x14ac:dyDescent="0.25">
      <c r="C1105" s="3"/>
      <c r="E1105" s="3"/>
      <c r="F1105" s="3"/>
      <c r="G1105" s="3"/>
      <c r="H1105" s="3"/>
      <c r="I1105" s="3"/>
      <c r="J1105" s="3"/>
    </row>
    <row r="1106" spans="3:10" x14ac:dyDescent="0.25">
      <c r="C1106" s="3"/>
      <c r="E1106" s="3"/>
      <c r="F1106" s="3"/>
      <c r="G1106" s="3"/>
      <c r="H1106" s="3"/>
      <c r="I1106" s="3"/>
      <c r="J1106" s="3"/>
    </row>
    <row r="1107" spans="3:10" x14ac:dyDescent="0.25">
      <c r="C1107" s="3"/>
      <c r="E1107" s="3"/>
      <c r="F1107" s="3"/>
      <c r="G1107" s="3"/>
      <c r="H1107" s="3"/>
      <c r="I1107" s="3"/>
      <c r="J1107" s="3"/>
    </row>
    <row r="1108" spans="3:10" x14ac:dyDescent="0.25">
      <c r="C1108" s="3"/>
      <c r="E1108" s="3"/>
      <c r="F1108" s="3"/>
      <c r="G1108" s="3"/>
      <c r="H1108" s="3"/>
      <c r="I1108" s="3"/>
      <c r="J1108" s="3"/>
    </row>
    <row r="1109" spans="3:10" x14ac:dyDescent="0.25">
      <c r="C1109" s="3"/>
      <c r="E1109" s="3"/>
      <c r="F1109" s="3"/>
      <c r="G1109" s="3"/>
      <c r="H1109" s="3"/>
      <c r="I1109" s="3"/>
      <c r="J1109" s="3"/>
    </row>
    <row r="1110" spans="3:10" x14ac:dyDescent="0.25">
      <c r="C1110" s="3"/>
      <c r="E1110" s="3"/>
      <c r="F1110" s="3"/>
      <c r="G1110" s="3"/>
      <c r="H1110" s="3"/>
      <c r="I1110" s="3"/>
      <c r="J1110" s="3"/>
    </row>
    <row r="1111" spans="3:10" x14ac:dyDescent="0.25">
      <c r="C1111" s="3"/>
      <c r="E1111" s="3"/>
      <c r="F1111" s="3"/>
      <c r="G1111" s="3"/>
      <c r="H1111" s="3"/>
      <c r="I1111" s="3"/>
      <c r="J1111" s="3"/>
    </row>
    <row r="1112" spans="3:10" x14ac:dyDescent="0.25">
      <c r="C1112" s="3"/>
      <c r="E1112" s="3"/>
      <c r="F1112" s="3"/>
      <c r="G1112" s="3"/>
      <c r="H1112" s="3"/>
      <c r="I1112" s="3"/>
      <c r="J1112" s="3"/>
    </row>
    <row r="1113" spans="3:10" x14ac:dyDescent="0.25">
      <c r="C1113" s="3"/>
      <c r="E1113" s="3"/>
      <c r="F1113" s="3"/>
      <c r="G1113" s="3"/>
      <c r="H1113" s="3"/>
      <c r="I1113" s="3"/>
      <c r="J1113" s="3"/>
    </row>
    <row r="1114" spans="3:10" x14ac:dyDescent="0.25">
      <c r="C1114" s="3"/>
      <c r="E1114" s="3"/>
      <c r="F1114" s="3"/>
      <c r="G1114" s="3"/>
      <c r="H1114" s="3"/>
      <c r="I1114" s="3"/>
      <c r="J1114" s="3"/>
    </row>
    <row r="1115" spans="3:10" x14ac:dyDescent="0.25">
      <c r="C1115" s="3"/>
      <c r="E1115" s="3"/>
      <c r="F1115" s="3"/>
      <c r="G1115" s="3"/>
      <c r="H1115" s="3"/>
      <c r="I1115" s="3"/>
      <c r="J1115" s="3"/>
    </row>
    <row r="1116" spans="3:10" x14ac:dyDescent="0.25">
      <c r="C1116" s="3"/>
      <c r="E1116" s="3"/>
      <c r="F1116" s="3"/>
      <c r="G1116" s="3"/>
      <c r="H1116" s="3"/>
      <c r="I1116" s="3"/>
      <c r="J1116" s="3"/>
    </row>
    <row r="1117" spans="3:10" x14ac:dyDescent="0.25">
      <c r="C1117" s="3"/>
      <c r="E1117" s="3"/>
      <c r="F1117" s="3"/>
      <c r="G1117" s="3"/>
      <c r="H1117" s="3"/>
      <c r="I1117" s="3"/>
      <c r="J1117" s="3"/>
    </row>
    <row r="1118" spans="3:10" x14ac:dyDescent="0.25">
      <c r="C1118" s="3"/>
      <c r="E1118" s="3"/>
      <c r="F1118" s="3"/>
      <c r="G1118" s="3"/>
      <c r="H1118" s="3"/>
      <c r="I1118" s="3"/>
      <c r="J1118" s="3"/>
    </row>
    <row r="1119" spans="3:10" x14ac:dyDescent="0.25">
      <c r="C1119" s="3"/>
      <c r="E1119" s="3"/>
      <c r="F1119" s="3"/>
      <c r="G1119" s="3"/>
      <c r="H1119" s="3"/>
      <c r="I1119" s="3"/>
      <c r="J1119" s="3"/>
    </row>
    <row r="1120" spans="3:10" x14ac:dyDescent="0.25">
      <c r="C1120" s="3"/>
      <c r="E1120" s="3"/>
      <c r="F1120" s="3"/>
      <c r="G1120" s="3"/>
      <c r="H1120" s="3"/>
      <c r="I1120" s="3"/>
      <c r="J1120" s="3"/>
    </row>
    <row r="1121" spans="3:10" x14ac:dyDescent="0.25">
      <c r="C1121" s="3"/>
      <c r="E1121" s="3"/>
      <c r="F1121" s="3"/>
      <c r="G1121" s="3"/>
      <c r="H1121" s="3"/>
      <c r="I1121" s="3"/>
      <c r="J1121" s="3"/>
    </row>
    <row r="1122" spans="3:10" x14ac:dyDescent="0.25">
      <c r="C1122" s="3"/>
      <c r="E1122" s="3"/>
      <c r="F1122" s="3"/>
      <c r="G1122" s="3"/>
      <c r="H1122" s="3"/>
      <c r="I1122" s="3"/>
      <c r="J1122" s="3"/>
    </row>
    <row r="1123" spans="3:10" x14ac:dyDescent="0.25">
      <c r="C1123" s="3"/>
      <c r="E1123" s="3"/>
      <c r="F1123" s="3"/>
      <c r="G1123" s="3"/>
      <c r="H1123" s="3"/>
      <c r="I1123" s="3"/>
      <c r="J1123" s="3"/>
    </row>
    <row r="1124" spans="3:10" x14ac:dyDescent="0.25">
      <c r="C1124" s="3"/>
      <c r="E1124" s="3"/>
      <c r="F1124" s="3"/>
      <c r="G1124" s="3"/>
      <c r="H1124" s="3"/>
      <c r="I1124" s="3"/>
      <c r="J1124" s="3"/>
    </row>
    <row r="1125" spans="3:10" x14ac:dyDescent="0.25">
      <c r="C1125" s="3"/>
      <c r="E1125" s="3"/>
      <c r="F1125" s="3"/>
      <c r="G1125" s="3"/>
      <c r="H1125" s="3"/>
      <c r="I1125" s="3"/>
      <c r="J1125" s="3"/>
    </row>
    <row r="1126" spans="3:10" x14ac:dyDescent="0.25">
      <c r="C1126" s="3"/>
      <c r="E1126" s="3"/>
      <c r="F1126" s="3"/>
      <c r="G1126" s="3"/>
      <c r="H1126" s="3"/>
      <c r="I1126" s="3"/>
      <c r="J1126" s="3"/>
    </row>
    <row r="1127" spans="3:10" x14ac:dyDescent="0.25">
      <c r="C1127" s="3"/>
      <c r="E1127" s="3"/>
      <c r="F1127" s="3"/>
      <c r="G1127" s="3"/>
      <c r="H1127" s="3"/>
      <c r="I1127" s="3"/>
      <c r="J1127" s="3"/>
    </row>
    <row r="1128" spans="3:10" x14ac:dyDescent="0.25">
      <c r="C1128" s="3"/>
      <c r="E1128" s="3"/>
      <c r="F1128" s="3"/>
      <c r="G1128" s="3"/>
      <c r="H1128" s="3"/>
      <c r="I1128" s="3"/>
      <c r="J1128" s="3"/>
    </row>
    <row r="1129" spans="3:10" x14ac:dyDescent="0.25">
      <c r="C1129" s="3"/>
      <c r="E1129" s="3"/>
      <c r="F1129" s="3"/>
      <c r="G1129" s="3"/>
      <c r="H1129" s="3"/>
      <c r="I1129" s="3"/>
      <c r="J1129" s="3"/>
    </row>
    <row r="1130" spans="3:10" x14ac:dyDescent="0.25">
      <c r="C1130" s="3"/>
      <c r="E1130" s="3"/>
      <c r="F1130" s="3"/>
      <c r="G1130" s="3"/>
      <c r="H1130" s="3"/>
      <c r="I1130" s="3"/>
      <c r="J1130" s="3"/>
    </row>
    <row r="1131" spans="3:10" x14ac:dyDescent="0.25">
      <c r="C1131" s="3"/>
      <c r="E1131" s="3"/>
      <c r="F1131" s="3"/>
      <c r="G1131" s="3"/>
      <c r="H1131" s="3"/>
      <c r="I1131" s="3"/>
      <c r="J1131" s="3"/>
    </row>
    <row r="1132" spans="3:10" x14ac:dyDescent="0.25">
      <c r="C1132" s="3"/>
      <c r="E1132" s="3"/>
      <c r="F1132" s="3"/>
      <c r="G1132" s="3"/>
      <c r="H1132" s="3"/>
      <c r="I1132" s="3"/>
      <c r="J1132" s="3"/>
    </row>
    <row r="1133" spans="3:10" x14ac:dyDescent="0.25">
      <c r="C1133" s="3"/>
      <c r="E1133" s="3"/>
      <c r="F1133" s="3"/>
      <c r="G1133" s="3"/>
      <c r="H1133" s="3"/>
      <c r="I1133" s="3"/>
      <c r="J1133" s="3"/>
    </row>
    <row r="1134" spans="3:10" x14ac:dyDescent="0.25">
      <c r="C1134" s="3"/>
      <c r="E1134" s="3"/>
      <c r="F1134" s="3"/>
      <c r="G1134" s="3"/>
      <c r="H1134" s="3"/>
      <c r="I1134" s="3"/>
      <c r="J1134" s="3"/>
    </row>
    <row r="1135" spans="3:10" x14ac:dyDescent="0.25">
      <c r="C1135" s="3"/>
      <c r="E1135" s="3"/>
      <c r="F1135" s="3"/>
      <c r="G1135" s="3"/>
      <c r="H1135" s="3"/>
      <c r="I1135" s="3"/>
      <c r="J1135" s="3"/>
    </row>
    <row r="1136" spans="3:10" x14ac:dyDescent="0.25">
      <c r="C1136" s="3"/>
      <c r="E1136" s="3"/>
      <c r="F1136" s="3"/>
      <c r="G1136" s="3"/>
      <c r="H1136" s="3"/>
      <c r="I1136" s="3"/>
      <c r="J1136" s="3"/>
    </row>
    <row r="1137" spans="3:10" x14ac:dyDescent="0.25">
      <c r="C1137" s="3"/>
      <c r="E1137" s="3"/>
      <c r="F1137" s="3"/>
      <c r="G1137" s="3"/>
      <c r="H1137" s="3"/>
      <c r="I1137" s="3"/>
      <c r="J1137" s="3"/>
    </row>
    <row r="1138" spans="3:10" x14ac:dyDescent="0.25">
      <c r="C1138" s="3"/>
      <c r="E1138" s="3"/>
      <c r="F1138" s="3"/>
      <c r="G1138" s="3"/>
      <c r="H1138" s="3"/>
      <c r="I1138" s="3"/>
      <c r="J1138" s="3"/>
    </row>
    <row r="1139" spans="3:10" x14ac:dyDescent="0.25">
      <c r="C1139" s="3"/>
      <c r="E1139" s="3"/>
      <c r="F1139" s="3"/>
      <c r="G1139" s="3"/>
      <c r="H1139" s="3"/>
      <c r="I1139" s="3"/>
      <c r="J1139" s="3"/>
    </row>
    <row r="1140" spans="3:10" x14ac:dyDescent="0.25">
      <c r="C1140" s="3"/>
      <c r="E1140" s="3"/>
      <c r="F1140" s="3"/>
      <c r="G1140" s="3"/>
      <c r="H1140" s="3"/>
      <c r="I1140" s="3"/>
      <c r="J1140" s="3"/>
    </row>
    <row r="1141" spans="3:10" x14ac:dyDescent="0.25">
      <c r="C1141" s="3"/>
      <c r="E1141" s="3"/>
      <c r="F1141" s="3"/>
      <c r="G1141" s="3"/>
      <c r="H1141" s="3"/>
      <c r="I1141" s="3"/>
      <c r="J1141" s="3"/>
    </row>
    <row r="1142" spans="3:10" x14ac:dyDescent="0.25">
      <c r="C1142" s="3"/>
      <c r="E1142" s="3"/>
      <c r="F1142" s="3"/>
      <c r="G1142" s="3"/>
      <c r="H1142" s="3"/>
      <c r="I1142" s="3"/>
      <c r="J1142" s="3"/>
    </row>
    <row r="1143" spans="3:10" x14ac:dyDescent="0.25">
      <c r="C1143" s="3"/>
      <c r="E1143" s="3"/>
      <c r="F1143" s="3"/>
      <c r="G1143" s="3"/>
      <c r="H1143" s="3"/>
      <c r="I1143" s="3"/>
      <c r="J1143" s="3"/>
    </row>
    <row r="1144" spans="3:10" x14ac:dyDescent="0.25">
      <c r="C1144" s="3"/>
      <c r="E1144" s="3"/>
      <c r="F1144" s="3"/>
      <c r="G1144" s="3"/>
      <c r="H1144" s="3"/>
      <c r="I1144" s="3"/>
      <c r="J1144" s="3"/>
    </row>
    <row r="1145" spans="3:10" x14ac:dyDescent="0.25">
      <c r="C1145" s="3"/>
      <c r="E1145" s="3"/>
      <c r="F1145" s="3"/>
      <c r="G1145" s="3"/>
      <c r="H1145" s="3"/>
      <c r="I1145" s="3"/>
      <c r="J1145" s="3"/>
    </row>
    <row r="1146" spans="3:10" x14ac:dyDescent="0.25">
      <c r="C1146" s="3"/>
      <c r="E1146" s="3"/>
      <c r="F1146" s="3"/>
      <c r="G1146" s="3"/>
      <c r="H1146" s="3"/>
      <c r="I1146" s="3"/>
      <c r="J1146" s="3"/>
    </row>
    <row r="1147" spans="3:10" x14ac:dyDescent="0.25">
      <c r="C1147" s="3"/>
      <c r="E1147" s="3"/>
      <c r="F1147" s="3"/>
      <c r="G1147" s="3"/>
      <c r="H1147" s="3"/>
      <c r="I1147" s="3"/>
      <c r="J1147" s="3"/>
    </row>
    <row r="1148" spans="3:10" x14ac:dyDescent="0.25">
      <c r="C1148" s="3"/>
      <c r="E1148" s="3"/>
      <c r="F1148" s="3"/>
      <c r="G1148" s="3"/>
      <c r="H1148" s="3"/>
      <c r="I1148" s="3"/>
      <c r="J1148" s="3"/>
    </row>
    <row r="1149" spans="3:10" x14ac:dyDescent="0.25">
      <c r="C1149" s="3"/>
      <c r="E1149" s="3"/>
      <c r="F1149" s="3"/>
      <c r="G1149" s="3"/>
      <c r="H1149" s="3"/>
      <c r="I1149" s="3"/>
      <c r="J1149" s="3"/>
    </row>
    <row r="1150" spans="3:10" x14ac:dyDescent="0.25">
      <c r="C1150" s="3"/>
      <c r="E1150" s="3"/>
      <c r="F1150" s="3"/>
      <c r="G1150" s="3"/>
      <c r="H1150" s="3"/>
      <c r="I1150" s="3"/>
      <c r="J1150" s="3"/>
    </row>
    <row r="1151" spans="3:10" x14ac:dyDescent="0.25">
      <c r="C1151" s="3"/>
      <c r="E1151" s="3"/>
      <c r="F1151" s="3"/>
      <c r="G1151" s="3"/>
      <c r="H1151" s="3"/>
      <c r="I1151" s="3"/>
      <c r="J1151" s="3"/>
    </row>
    <row r="1152" spans="3:10" x14ac:dyDescent="0.25">
      <c r="C1152" s="3"/>
      <c r="E1152" s="3"/>
      <c r="F1152" s="3"/>
      <c r="G1152" s="3"/>
      <c r="H1152" s="3"/>
      <c r="I1152" s="3"/>
      <c r="J1152" s="3"/>
    </row>
    <row r="1153" spans="3:10" x14ac:dyDescent="0.25">
      <c r="C1153" s="3"/>
      <c r="E1153" s="3"/>
      <c r="F1153" s="3"/>
      <c r="G1153" s="3"/>
      <c r="H1153" s="3"/>
      <c r="I1153" s="3"/>
      <c r="J1153" s="3"/>
    </row>
    <row r="1154" spans="3:10" x14ac:dyDescent="0.25">
      <c r="C1154" s="3"/>
      <c r="E1154" s="3"/>
      <c r="F1154" s="3"/>
      <c r="G1154" s="3"/>
      <c r="H1154" s="3"/>
      <c r="I1154" s="3"/>
      <c r="J1154" s="3"/>
    </row>
    <row r="1155" spans="3:10" x14ac:dyDescent="0.25">
      <c r="C1155" s="3"/>
      <c r="E1155" s="3"/>
      <c r="F1155" s="3"/>
      <c r="G1155" s="3"/>
      <c r="H1155" s="3"/>
      <c r="I1155" s="3"/>
      <c r="J1155" s="3"/>
    </row>
    <row r="1156" spans="3:10" x14ac:dyDescent="0.25">
      <c r="C1156" s="3"/>
      <c r="E1156" s="3"/>
      <c r="F1156" s="3"/>
      <c r="G1156" s="3"/>
      <c r="H1156" s="3"/>
      <c r="I1156" s="3"/>
      <c r="J1156" s="3"/>
    </row>
    <row r="1157" spans="3:10" x14ac:dyDescent="0.25">
      <c r="C1157" s="3"/>
      <c r="E1157" s="3"/>
      <c r="F1157" s="3"/>
      <c r="G1157" s="3"/>
      <c r="H1157" s="3"/>
      <c r="I1157" s="3"/>
      <c r="J1157" s="3"/>
    </row>
    <row r="1158" spans="3:10" x14ac:dyDescent="0.25">
      <c r="C1158" s="3"/>
      <c r="E1158" s="3"/>
      <c r="F1158" s="3"/>
      <c r="G1158" s="3"/>
      <c r="H1158" s="3"/>
      <c r="I1158" s="3"/>
      <c r="J1158" s="3"/>
    </row>
    <row r="1159" spans="3:10" x14ac:dyDescent="0.25">
      <c r="C1159" s="3"/>
      <c r="E1159" s="3"/>
      <c r="F1159" s="3"/>
      <c r="G1159" s="3"/>
      <c r="H1159" s="3"/>
      <c r="I1159" s="3"/>
      <c r="J1159" s="3"/>
    </row>
    <row r="1160" spans="3:10" x14ac:dyDescent="0.25">
      <c r="C1160" s="3"/>
      <c r="E1160" s="3"/>
      <c r="F1160" s="3"/>
      <c r="G1160" s="3"/>
      <c r="H1160" s="3"/>
      <c r="I1160" s="3"/>
      <c r="J1160" s="3"/>
    </row>
    <row r="1161" spans="3:10" x14ac:dyDescent="0.25">
      <c r="C1161" s="3"/>
      <c r="E1161" s="3"/>
      <c r="F1161" s="3"/>
      <c r="G1161" s="3"/>
      <c r="H1161" s="3"/>
      <c r="I1161" s="3"/>
      <c r="J1161" s="3"/>
    </row>
    <row r="1162" spans="3:10" x14ac:dyDescent="0.25">
      <c r="C1162" s="3"/>
      <c r="E1162" s="3"/>
      <c r="F1162" s="3"/>
      <c r="G1162" s="3"/>
      <c r="H1162" s="3"/>
      <c r="I1162" s="3"/>
      <c r="J1162" s="3"/>
    </row>
    <row r="1163" spans="3:10" x14ac:dyDescent="0.25">
      <c r="C1163" s="3"/>
      <c r="E1163" s="3"/>
      <c r="F1163" s="3"/>
      <c r="G1163" s="3"/>
      <c r="H1163" s="3"/>
      <c r="I1163" s="3"/>
      <c r="J1163" s="3"/>
    </row>
    <row r="1164" spans="3:10" x14ac:dyDescent="0.25">
      <c r="C1164" s="3"/>
      <c r="E1164" s="3"/>
      <c r="F1164" s="3"/>
      <c r="G1164" s="3"/>
      <c r="H1164" s="3"/>
      <c r="I1164" s="3"/>
      <c r="J1164" s="3"/>
    </row>
    <row r="1165" spans="3:10" x14ac:dyDescent="0.25">
      <c r="C1165" s="3"/>
      <c r="E1165" s="3"/>
      <c r="F1165" s="3"/>
      <c r="G1165" s="3"/>
      <c r="H1165" s="3"/>
      <c r="I1165" s="3"/>
      <c r="J1165" s="3"/>
    </row>
    <row r="1166" spans="3:10" x14ac:dyDescent="0.25">
      <c r="C1166" s="3"/>
      <c r="E1166" s="3"/>
      <c r="F1166" s="3"/>
      <c r="G1166" s="3"/>
      <c r="H1166" s="3"/>
      <c r="I1166" s="3"/>
      <c r="J1166" s="3"/>
    </row>
    <row r="1167" spans="3:10" x14ac:dyDescent="0.25">
      <c r="C1167" s="3"/>
      <c r="E1167" s="3"/>
      <c r="F1167" s="3"/>
      <c r="G1167" s="3"/>
      <c r="H1167" s="3"/>
      <c r="I1167" s="3"/>
      <c r="J1167" s="3"/>
    </row>
    <row r="1168" spans="3:10" x14ac:dyDescent="0.25">
      <c r="C1168" s="3"/>
      <c r="E1168" s="3"/>
      <c r="F1168" s="3"/>
      <c r="G1168" s="3"/>
      <c r="H1168" s="3"/>
      <c r="I1168" s="3"/>
      <c r="J1168" s="3"/>
    </row>
    <row r="1169" spans="3:10" x14ac:dyDescent="0.25">
      <c r="C1169" s="3"/>
      <c r="E1169" s="3"/>
      <c r="F1169" s="3"/>
      <c r="G1169" s="3"/>
      <c r="H1169" s="3"/>
      <c r="I1169" s="3"/>
      <c r="J1169" s="3"/>
    </row>
    <row r="1170" spans="3:10" x14ac:dyDescent="0.25">
      <c r="C1170" s="3"/>
      <c r="E1170" s="3"/>
      <c r="F1170" s="3"/>
      <c r="G1170" s="3"/>
      <c r="H1170" s="3"/>
      <c r="I1170" s="3"/>
      <c r="J1170" s="3"/>
    </row>
    <row r="1171" spans="3:10" x14ac:dyDescent="0.25">
      <c r="C1171" s="3"/>
      <c r="E1171" s="3"/>
      <c r="F1171" s="3"/>
      <c r="G1171" s="3"/>
      <c r="H1171" s="3"/>
      <c r="I1171" s="3"/>
      <c r="J1171" s="3"/>
    </row>
    <row r="1172" spans="3:10" x14ac:dyDescent="0.25">
      <c r="C1172" s="3"/>
      <c r="E1172" s="3"/>
      <c r="F1172" s="3"/>
      <c r="G1172" s="3"/>
      <c r="H1172" s="3"/>
      <c r="I1172" s="3"/>
      <c r="J1172" s="3"/>
    </row>
    <row r="1173" spans="3:10" x14ac:dyDescent="0.25">
      <c r="C1173" s="3"/>
      <c r="E1173" s="3"/>
      <c r="F1173" s="3"/>
      <c r="G1173" s="3"/>
      <c r="H1173" s="3"/>
      <c r="I1173" s="3"/>
      <c r="J1173" s="3"/>
    </row>
    <row r="1174" spans="3:10" x14ac:dyDescent="0.25">
      <c r="C1174" s="3"/>
      <c r="E1174" s="3"/>
      <c r="F1174" s="3"/>
      <c r="G1174" s="3"/>
      <c r="H1174" s="3"/>
      <c r="I1174" s="3"/>
      <c r="J1174" s="3"/>
    </row>
    <row r="1175" spans="3:10" x14ac:dyDescent="0.25">
      <c r="C1175" s="3"/>
      <c r="E1175" s="3"/>
      <c r="F1175" s="3"/>
      <c r="G1175" s="3"/>
      <c r="H1175" s="3"/>
      <c r="I1175" s="3"/>
      <c r="J1175" s="3"/>
    </row>
    <row r="1176" spans="3:10" x14ac:dyDescent="0.25">
      <c r="C1176" s="3"/>
      <c r="E1176" s="3"/>
      <c r="F1176" s="3"/>
      <c r="G1176" s="3"/>
      <c r="H1176" s="3"/>
      <c r="I1176" s="3"/>
      <c r="J1176" s="3"/>
    </row>
    <row r="1177" spans="3:10" x14ac:dyDescent="0.25">
      <c r="C1177" s="3"/>
      <c r="E1177" s="3"/>
      <c r="F1177" s="3"/>
      <c r="G1177" s="3"/>
      <c r="H1177" s="3"/>
      <c r="I1177" s="3"/>
      <c r="J1177" s="3"/>
    </row>
    <row r="1178" spans="3:10" x14ac:dyDescent="0.25">
      <c r="C1178" s="3"/>
      <c r="E1178" s="3"/>
      <c r="F1178" s="3"/>
      <c r="G1178" s="3"/>
      <c r="H1178" s="3"/>
      <c r="I1178" s="3"/>
      <c r="J1178" s="3"/>
    </row>
    <row r="1179" spans="3:10" x14ac:dyDescent="0.25">
      <c r="C1179" s="3"/>
      <c r="E1179" s="3"/>
      <c r="F1179" s="3"/>
      <c r="G1179" s="3"/>
      <c r="H1179" s="3"/>
      <c r="I1179" s="3"/>
      <c r="J1179" s="3"/>
    </row>
    <row r="1180" spans="3:10" x14ac:dyDescent="0.25">
      <c r="C1180" s="3"/>
      <c r="E1180" s="3"/>
      <c r="F1180" s="3"/>
      <c r="G1180" s="3"/>
      <c r="H1180" s="3"/>
      <c r="I1180" s="3"/>
      <c r="J1180" s="3"/>
    </row>
    <row r="1181" spans="3:10" x14ac:dyDescent="0.25">
      <c r="C1181" s="3"/>
      <c r="E1181" s="3"/>
      <c r="F1181" s="3"/>
      <c r="G1181" s="3"/>
      <c r="H1181" s="3"/>
      <c r="I1181" s="3"/>
      <c r="J1181" s="3"/>
    </row>
    <row r="1182" spans="3:10" x14ac:dyDescent="0.25">
      <c r="C1182" s="3"/>
      <c r="E1182" s="3"/>
      <c r="F1182" s="3"/>
      <c r="G1182" s="3"/>
      <c r="H1182" s="3"/>
      <c r="I1182" s="3"/>
      <c r="J1182" s="3"/>
    </row>
    <row r="1183" spans="3:10" x14ac:dyDescent="0.25">
      <c r="C1183" s="3"/>
      <c r="E1183" s="3"/>
      <c r="F1183" s="3"/>
      <c r="G1183" s="3"/>
      <c r="H1183" s="3"/>
      <c r="I1183" s="3"/>
      <c r="J1183" s="3"/>
    </row>
    <row r="1184" spans="3:10" x14ac:dyDescent="0.25">
      <c r="C1184" s="3"/>
      <c r="E1184" s="3"/>
      <c r="F1184" s="3"/>
      <c r="G1184" s="3"/>
      <c r="H1184" s="3"/>
      <c r="I1184" s="3"/>
      <c r="J1184" s="3"/>
    </row>
    <row r="1185" spans="3:10" x14ac:dyDescent="0.25">
      <c r="C1185" s="3"/>
      <c r="E1185" s="3"/>
      <c r="F1185" s="3"/>
      <c r="G1185" s="3"/>
      <c r="H1185" s="3"/>
      <c r="I1185" s="3"/>
      <c r="J1185" s="3"/>
    </row>
    <row r="1186" spans="3:10" x14ac:dyDescent="0.25">
      <c r="C1186" s="3"/>
      <c r="E1186" s="3"/>
      <c r="F1186" s="3"/>
      <c r="G1186" s="3"/>
      <c r="H1186" s="3"/>
      <c r="I1186" s="3"/>
      <c r="J1186" s="3"/>
    </row>
    <row r="1187" spans="3:10" x14ac:dyDescent="0.25">
      <c r="C1187" s="3"/>
      <c r="E1187" s="3"/>
      <c r="F1187" s="3"/>
      <c r="G1187" s="3"/>
      <c r="H1187" s="3"/>
      <c r="I1187" s="3"/>
      <c r="J1187" s="3"/>
    </row>
    <row r="1188" spans="3:10" x14ac:dyDescent="0.25">
      <c r="C1188" s="3"/>
      <c r="E1188" s="3"/>
      <c r="F1188" s="3"/>
      <c r="G1188" s="3"/>
      <c r="H1188" s="3"/>
      <c r="I1188" s="3"/>
      <c r="J1188" s="3"/>
    </row>
    <row r="1189" spans="3:10" x14ac:dyDescent="0.25">
      <c r="C1189" s="3"/>
      <c r="E1189" s="3"/>
      <c r="F1189" s="3"/>
      <c r="G1189" s="3"/>
      <c r="H1189" s="3"/>
      <c r="I1189" s="3"/>
      <c r="J1189" s="3"/>
    </row>
    <row r="1190" spans="3:10" x14ac:dyDescent="0.25">
      <c r="C1190" s="3"/>
      <c r="E1190" s="3"/>
      <c r="F1190" s="3"/>
      <c r="G1190" s="3"/>
      <c r="H1190" s="3"/>
      <c r="I1190" s="3"/>
      <c r="J1190" s="3"/>
    </row>
    <row r="1191" spans="3:10" x14ac:dyDescent="0.25">
      <c r="C1191" s="3"/>
      <c r="E1191" s="3"/>
      <c r="F1191" s="3"/>
      <c r="G1191" s="3"/>
      <c r="H1191" s="3"/>
      <c r="I1191" s="3"/>
      <c r="J1191" s="3"/>
    </row>
    <row r="1192" spans="3:10" x14ac:dyDescent="0.25">
      <c r="C1192" s="3"/>
      <c r="E1192" s="3"/>
      <c r="F1192" s="3"/>
      <c r="G1192" s="3"/>
      <c r="H1192" s="3"/>
      <c r="I1192" s="3"/>
      <c r="J1192" s="3"/>
    </row>
    <row r="1193" spans="3:10" x14ac:dyDescent="0.25">
      <c r="C1193" s="3"/>
      <c r="E1193" s="3"/>
      <c r="F1193" s="3"/>
      <c r="G1193" s="3"/>
      <c r="H1193" s="3"/>
      <c r="I1193" s="3"/>
      <c r="J1193" s="3"/>
    </row>
    <row r="1194" spans="3:10" x14ac:dyDescent="0.25">
      <c r="C1194" s="3"/>
      <c r="E1194" s="3"/>
      <c r="F1194" s="3"/>
      <c r="G1194" s="3"/>
      <c r="H1194" s="3"/>
      <c r="I1194" s="3"/>
      <c r="J1194" s="3"/>
    </row>
    <row r="1195" spans="3:10" x14ac:dyDescent="0.25">
      <c r="C1195" s="3"/>
      <c r="E1195" s="3"/>
      <c r="F1195" s="3"/>
      <c r="G1195" s="3"/>
      <c r="H1195" s="3"/>
      <c r="I1195" s="3"/>
      <c r="J1195" s="3"/>
    </row>
    <row r="1196" spans="3:10" x14ac:dyDescent="0.25">
      <c r="C1196" s="3"/>
      <c r="E1196" s="3"/>
      <c r="F1196" s="3"/>
      <c r="G1196" s="3"/>
      <c r="H1196" s="3"/>
      <c r="I1196" s="3"/>
      <c r="J1196" s="3"/>
    </row>
    <row r="1197" spans="3:10" x14ac:dyDescent="0.25">
      <c r="C1197" s="3"/>
      <c r="E1197" s="3"/>
      <c r="F1197" s="3"/>
      <c r="G1197" s="3"/>
      <c r="H1197" s="3"/>
      <c r="I1197" s="3"/>
      <c r="J1197" s="3"/>
    </row>
    <row r="1198" spans="3:10" x14ac:dyDescent="0.25">
      <c r="C1198" s="3"/>
      <c r="E1198" s="3"/>
      <c r="F1198" s="3"/>
      <c r="G1198" s="3"/>
      <c r="H1198" s="3"/>
      <c r="I1198" s="3"/>
      <c r="J1198" s="3"/>
    </row>
    <row r="1199" spans="3:10" x14ac:dyDescent="0.25">
      <c r="C1199" s="3"/>
      <c r="E1199" s="3"/>
      <c r="F1199" s="3"/>
      <c r="G1199" s="3"/>
      <c r="H1199" s="3"/>
      <c r="I1199" s="3"/>
      <c r="J1199" s="3"/>
    </row>
    <row r="1200" spans="3:10" x14ac:dyDescent="0.25">
      <c r="C1200" s="3"/>
      <c r="E1200" s="3"/>
      <c r="F1200" s="3"/>
      <c r="G1200" s="3"/>
      <c r="H1200" s="3"/>
      <c r="I1200" s="3"/>
      <c r="J1200" s="3"/>
    </row>
    <row r="1201" spans="3:10" x14ac:dyDescent="0.25">
      <c r="C1201" s="3"/>
      <c r="E1201" s="3"/>
      <c r="F1201" s="3"/>
      <c r="G1201" s="3"/>
      <c r="H1201" s="3"/>
      <c r="I1201" s="3"/>
      <c r="J1201" s="3"/>
    </row>
    <row r="1202" spans="3:10" x14ac:dyDescent="0.25">
      <c r="C1202" s="3"/>
      <c r="E1202" s="3"/>
      <c r="F1202" s="3"/>
      <c r="G1202" s="3"/>
      <c r="H1202" s="3"/>
      <c r="I1202" s="3"/>
      <c r="J1202" s="3"/>
    </row>
    <row r="1203" spans="3:10" x14ac:dyDescent="0.25">
      <c r="C1203" s="3"/>
      <c r="E1203" s="3"/>
      <c r="F1203" s="3"/>
      <c r="G1203" s="3"/>
      <c r="H1203" s="3"/>
      <c r="I1203" s="3"/>
      <c r="J1203" s="3"/>
    </row>
    <row r="1204" spans="3:10" x14ac:dyDescent="0.25">
      <c r="C1204" s="3"/>
      <c r="E1204" s="3"/>
      <c r="F1204" s="3"/>
      <c r="G1204" s="3"/>
      <c r="H1204" s="3"/>
      <c r="I1204" s="3"/>
      <c r="J1204" s="3"/>
    </row>
    <row r="1205" spans="3:10" x14ac:dyDescent="0.25">
      <c r="C1205" s="3"/>
      <c r="E1205" s="3"/>
      <c r="F1205" s="3"/>
      <c r="G1205" s="3"/>
      <c r="H1205" s="3"/>
      <c r="I1205" s="3"/>
      <c r="J1205" s="3"/>
    </row>
    <row r="1206" spans="3:10" x14ac:dyDescent="0.25">
      <c r="C1206" s="3"/>
      <c r="E1206" s="3"/>
      <c r="F1206" s="3"/>
      <c r="G1206" s="3"/>
      <c r="H1206" s="3"/>
      <c r="I1206" s="3"/>
      <c r="J1206" s="3"/>
    </row>
    <row r="1207" spans="3:10" x14ac:dyDescent="0.25">
      <c r="C1207" s="3"/>
      <c r="E1207" s="3"/>
      <c r="F1207" s="3"/>
      <c r="G1207" s="3"/>
      <c r="H1207" s="3"/>
      <c r="I1207" s="3"/>
      <c r="J1207" s="3"/>
    </row>
    <row r="1208" spans="3:10" x14ac:dyDescent="0.25">
      <c r="C1208" s="3"/>
      <c r="E1208" s="3"/>
      <c r="F1208" s="3"/>
      <c r="G1208" s="3"/>
      <c r="H1208" s="3"/>
      <c r="I1208" s="3"/>
      <c r="J1208" s="3"/>
    </row>
    <row r="1209" spans="3:10" x14ac:dyDescent="0.25">
      <c r="C1209" s="3"/>
      <c r="E1209" s="3"/>
      <c r="F1209" s="3"/>
      <c r="G1209" s="3"/>
      <c r="H1209" s="3"/>
      <c r="I1209" s="3"/>
      <c r="J1209" s="3"/>
    </row>
    <row r="1210" spans="3:10" x14ac:dyDescent="0.25">
      <c r="C1210" s="3"/>
      <c r="E1210" s="3"/>
      <c r="F1210" s="3"/>
      <c r="G1210" s="3"/>
      <c r="H1210" s="3"/>
      <c r="I1210" s="3"/>
      <c r="J1210" s="3"/>
    </row>
    <row r="1211" spans="3:10" x14ac:dyDescent="0.25">
      <c r="C1211" s="3"/>
      <c r="E1211" s="3"/>
      <c r="F1211" s="3"/>
      <c r="G1211" s="3"/>
      <c r="H1211" s="3"/>
      <c r="I1211" s="3"/>
      <c r="J1211" s="3"/>
    </row>
    <row r="1212" spans="3:10" x14ac:dyDescent="0.25">
      <c r="C1212" s="3"/>
      <c r="E1212" s="3"/>
      <c r="F1212" s="3"/>
      <c r="G1212" s="3"/>
      <c r="H1212" s="3"/>
      <c r="I1212" s="3"/>
      <c r="J1212" s="3"/>
    </row>
    <row r="1213" spans="3:10" x14ac:dyDescent="0.25">
      <c r="C1213" s="3"/>
      <c r="E1213" s="3"/>
      <c r="F1213" s="3"/>
      <c r="G1213" s="3"/>
      <c r="H1213" s="3"/>
      <c r="I1213" s="3"/>
      <c r="J1213" s="3"/>
    </row>
    <row r="1214" spans="3:10" x14ac:dyDescent="0.25">
      <c r="C1214" s="3"/>
      <c r="E1214" s="3"/>
      <c r="F1214" s="3"/>
      <c r="G1214" s="3"/>
      <c r="H1214" s="3"/>
      <c r="I1214" s="3"/>
      <c r="J1214" s="3"/>
    </row>
    <row r="1215" spans="3:10" x14ac:dyDescent="0.25">
      <c r="C1215" s="3"/>
      <c r="E1215" s="3"/>
      <c r="F1215" s="3"/>
      <c r="G1215" s="3"/>
      <c r="H1215" s="3"/>
      <c r="I1215" s="3"/>
      <c r="J1215" s="3"/>
    </row>
    <row r="1216" spans="3:10" x14ac:dyDescent="0.25">
      <c r="C1216" s="3"/>
      <c r="E1216" s="3"/>
      <c r="F1216" s="3"/>
      <c r="G1216" s="3"/>
      <c r="H1216" s="3"/>
      <c r="I1216" s="3"/>
      <c r="J1216" s="3"/>
    </row>
    <row r="1217" spans="3:10" x14ac:dyDescent="0.25">
      <c r="C1217" s="3"/>
      <c r="E1217" s="3"/>
      <c r="F1217" s="3"/>
      <c r="G1217" s="3"/>
      <c r="H1217" s="3"/>
      <c r="I1217" s="3"/>
      <c r="J1217" s="3"/>
    </row>
    <row r="1218" spans="3:10" x14ac:dyDescent="0.25">
      <c r="C1218" s="3"/>
      <c r="E1218" s="3"/>
      <c r="F1218" s="3"/>
      <c r="G1218" s="3"/>
      <c r="H1218" s="3"/>
      <c r="I1218" s="3"/>
      <c r="J1218" s="3"/>
    </row>
    <row r="1219" spans="3:10" x14ac:dyDescent="0.25">
      <c r="C1219" s="3"/>
      <c r="E1219" s="3"/>
      <c r="F1219" s="3"/>
      <c r="G1219" s="3"/>
      <c r="H1219" s="3"/>
      <c r="I1219" s="3"/>
      <c r="J1219" s="3"/>
    </row>
    <row r="1220" spans="3:10" x14ac:dyDescent="0.25">
      <c r="C1220" s="3"/>
      <c r="E1220" s="3"/>
      <c r="F1220" s="3"/>
      <c r="G1220" s="3"/>
      <c r="H1220" s="3"/>
      <c r="I1220" s="3"/>
      <c r="J1220" s="3"/>
    </row>
    <row r="1221" spans="3:10" x14ac:dyDescent="0.25">
      <c r="C1221" s="3"/>
      <c r="E1221" s="3"/>
      <c r="F1221" s="3"/>
      <c r="G1221" s="3"/>
      <c r="H1221" s="3"/>
      <c r="I1221" s="3"/>
      <c r="J1221" s="3"/>
    </row>
    <row r="1222" spans="3:10" x14ac:dyDescent="0.25">
      <c r="C1222" s="3"/>
      <c r="E1222" s="3"/>
      <c r="F1222" s="3"/>
      <c r="G1222" s="3"/>
      <c r="H1222" s="3"/>
      <c r="I1222" s="3"/>
      <c r="J1222" s="3"/>
    </row>
    <row r="1223" spans="3:10" x14ac:dyDescent="0.25">
      <c r="C1223" s="3"/>
      <c r="E1223" s="3"/>
      <c r="F1223" s="3"/>
      <c r="G1223" s="3"/>
      <c r="H1223" s="3"/>
      <c r="I1223" s="3"/>
      <c r="J1223" s="3"/>
    </row>
    <row r="1224" spans="3:10" x14ac:dyDescent="0.25">
      <c r="C1224" s="3"/>
      <c r="E1224" s="3"/>
      <c r="F1224" s="3"/>
      <c r="G1224" s="3"/>
      <c r="H1224" s="3"/>
      <c r="I1224" s="3"/>
      <c r="J1224" s="3"/>
    </row>
    <row r="1225" spans="3:10" x14ac:dyDescent="0.25">
      <c r="C1225" s="3"/>
      <c r="E1225" s="3"/>
      <c r="F1225" s="3"/>
      <c r="G1225" s="3"/>
      <c r="H1225" s="3"/>
      <c r="I1225" s="3"/>
      <c r="J1225" s="3"/>
    </row>
    <row r="1226" spans="3:10" x14ac:dyDescent="0.25">
      <c r="C1226" s="3"/>
      <c r="E1226" s="3"/>
      <c r="F1226" s="3"/>
      <c r="G1226" s="3"/>
      <c r="H1226" s="3"/>
      <c r="I1226" s="3"/>
      <c r="J1226" s="3"/>
    </row>
    <row r="1227" spans="3:10" x14ac:dyDescent="0.25">
      <c r="C1227" s="3"/>
      <c r="E1227" s="3"/>
      <c r="F1227" s="3"/>
      <c r="G1227" s="3"/>
      <c r="H1227" s="3"/>
      <c r="I1227" s="3"/>
      <c r="J1227" s="3"/>
    </row>
    <row r="1228" spans="3:10" x14ac:dyDescent="0.25">
      <c r="C1228" s="3"/>
      <c r="E1228" s="3"/>
      <c r="F1228" s="3"/>
      <c r="G1228" s="3"/>
      <c r="H1228" s="3"/>
      <c r="I1228" s="3"/>
      <c r="J1228" s="3"/>
    </row>
    <row r="1229" spans="3:10" x14ac:dyDescent="0.25">
      <c r="C1229" s="3"/>
      <c r="E1229" s="3"/>
      <c r="F1229" s="3"/>
      <c r="G1229" s="3"/>
      <c r="H1229" s="3"/>
      <c r="I1229" s="3"/>
      <c r="J1229" s="3"/>
    </row>
    <row r="1230" spans="3:10" x14ac:dyDescent="0.25">
      <c r="C1230" s="3"/>
      <c r="E1230" s="3"/>
      <c r="F1230" s="3"/>
      <c r="G1230" s="3"/>
      <c r="H1230" s="3"/>
      <c r="I1230" s="3"/>
      <c r="J1230" s="3"/>
    </row>
    <row r="1231" spans="3:10" x14ac:dyDescent="0.25">
      <c r="C1231" s="3"/>
      <c r="E1231" s="3"/>
      <c r="F1231" s="3"/>
      <c r="G1231" s="3"/>
      <c r="H1231" s="3"/>
      <c r="I1231" s="3"/>
      <c r="J1231" s="3"/>
    </row>
    <row r="1232" spans="3:10" x14ac:dyDescent="0.25">
      <c r="C1232" s="3"/>
      <c r="E1232" s="3"/>
      <c r="F1232" s="3"/>
      <c r="G1232" s="3"/>
      <c r="H1232" s="3"/>
      <c r="I1232" s="3"/>
      <c r="J1232" s="3"/>
    </row>
    <row r="1233" spans="3:10" x14ac:dyDescent="0.25">
      <c r="C1233" s="3"/>
      <c r="E1233" s="3"/>
      <c r="F1233" s="3"/>
      <c r="G1233" s="3"/>
      <c r="H1233" s="3"/>
      <c r="I1233" s="3"/>
      <c r="J1233" s="3"/>
    </row>
    <row r="1234" spans="3:10" x14ac:dyDescent="0.25">
      <c r="C1234" s="3"/>
      <c r="E1234" s="3"/>
      <c r="F1234" s="3"/>
      <c r="G1234" s="3"/>
      <c r="H1234" s="3"/>
      <c r="I1234" s="3"/>
      <c r="J1234" s="3"/>
    </row>
    <row r="1235" spans="3:10" x14ac:dyDescent="0.25">
      <c r="C1235" s="3"/>
      <c r="E1235" s="3"/>
      <c r="F1235" s="3"/>
      <c r="G1235" s="3"/>
      <c r="H1235" s="3"/>
      <c r="I1235" s="3"/>
      <c r="J1235" s="3"/>
    </row>
    <row r="1236" spans="3:10" x14ac:dyDescent="0.25">
      <c r="C1236" s="3"/>
      <c r="E1236" s="3"/>
      <c r="F1236" s="3"/>
      <c r="G1236" s="3"/>
      <c r="H1236" s="3"/>
      <c r="I1236" s="3"/>
      <c r="J1236" s="3"/>
    </row>
    <row r="1237" spans="3:10" x14ac:dyDescent="0.25">
      <c r="C1237" s="3"/>
      <c r="E1237" s="3"/>
      <c r="F1237" s="3"/>
      <c r="G1237" s="3"/>
      <c r="H1237" s="3"/>
      <c r="I1237" s="3"/>
      <c r="J1237" s="3"/>
    </row>
    <row r="1238" spans="3:10" x14ac:dyDescent="0.25">
      <c r="C1238" s="3"/>
      <c r="E1238" s="3"/>
      <c r="F1238" s="3"/>
      <c r="G1238" s="3"/>
      <c r="H1238" s="3"/>
      <c r="I1238" s="3"/>
      <c r="J1238" s="3"/>
    </row>
    <row r="1239" spans="3:10" x14ac:dyDescent="0.25">
      <c r="C1239" s="3"/>
      <c r="E1239" s="3"/>
      <c r="F1239" s="3"/>
      <c r="G1239" s="3"/>
      <c r="H1239" s="3"/>
      <c r="I1239" s="3"/>
      <c r="J1239" s="3"/>
    </row>
    <row r="1240" spans="3:10" x14ac:dyDescent="0.25">
      <c r="C1240" s="3"/>
      <c r="E1240" s="3"/>
      <c r="F1240" s="3"/>
      <c r="G1240" s="3"/>
      <c r="H1240" s="3"/>
      <c r="I1240" s="3"/>
      <c r="J1240" s="3"/>
    </row>
    <row r="1241" spans="3:10" x14ac:dyDescent="0.25">
      <c r="C1241" s="3"/>
      <c r="E1241" s="3"/>
      <c r="F1241" s="3"/>
      <c r="G1241" s="3"/>
      <c r="H1241" s="3"/>
      <c r="I1241" s="3"/>
      <c r="J1241" s="3"/>
    </row>
    <row r="1242" spans="3:10" x14ac:dyDescent="0.25">
      <c r="C1242" s="3"/>
      <c r="E1242" s="3"/>
      <c r="F1242" s="3"/>
      <c r="G1242" s="3"/>
      <c r="H1242" s="3"/>
      <c r="I1242" s="3"/>
      <c r="J1242" s="3"/>
    </row>
    <row r="1243" spans="3:10" x14ac:dyDescent="0.25">
      <c r="C1243" s="3"/>
      <c r="E1243" s="3"/>
      <c r="F1243" s="3"/>
      <c r="G1243" s="3"/>
      <c r="H1243" s="3"/>
      <c r="I1243" s="3"/>
      <c r="J1243" s="3"/>
    </row>
    <row r="1244" spans="3:10" x14ac:dyDescent="0.25">
      <c r="C1244" s="3"/>
      <c r="E1244" s="3"/>
      <c r="F1244" s="3"/>
      <c r="G1244" s="3"/>
      <c r="H1244" s="3"/>
      <c r="I1244" s="3"/>
      <c r="J1244" s="3"/>
    </row>
    <row r="1245" spans="3:10" x14ac:dyDescent="0.25">
      <c r="C1245" s="3"/>
      <c r="E1245" s="3"/>
      <c r="F1245" s="3"/>
      <c r="G1245" s="3"/>
      <c r="H1245" s="3"/>
      <c r="I1245" s="3"/>
      <c r="J1245" s="3"/>
    </row>
    <row r="1246" spans="3:10" x14ac:dyDescent="0.25">
      <c r="C1246" s="3"/>
      <c r="E1246" s="3"/>
      <c r="F1246" s="3"/>
      <c r="G1246" s="3"/>
      <c r="H1246" s="3"/>
      <c r="I1246" s="3"/>
      <c r="J1246" s="3"/>
    </row>
    <row r="1247" spans="3:10" x14ac:dyDescent="0.25">
      <c r="C1247" s="3"/>
      <c r="E1247" s="3"/>
      <c r="F1247" s="3"/>
      <c r="G1247" s="3"/>
      <c r="H1247" s="3"/>
      <c r="I1247" s="3"/>
      <c r="J1247" s="3"/>
    </row>
    <row r="1248" spans="3:10" x14ac:dyDescent="0.25">
      <c r="C1248" s="3"/>
      <c r="E1248" s="3"/>
      <c r="F1248" s="3"/>
      <c r="G1248" s="3"/>
      <c r="H1248" s="3"/>
      <c r="I1248" s="3"/>
      <c r="J1248" s="3"/>
    </row>
    <row r="1249" spans="3:10" x14ac:dyDescent="0.25">
      <c r="C1249" s="3"/>
      <c r="E1249" s="3"/>
      <c r="F1249" s="3"/>
      <c r="G1249" s="3"/>
      <c r="H1249" s="3"/>
      <c r="I1249" s="3"/>
      <c r="J1249" s="3"/>
    </row>
    <row r="1250" spans="3:10" x14ac:dyDescent="0.25">
      <c r="C1250" s="3"/>
      <c r="E1250" s="3"/>
      <c r="F1250" s="3"/>
      <c r="G1250" s="3"/>
      <c r="H1250" s="3"/>
      <c r="I1250" s="3"/>
      <c r="J1250" s="3"/>
    </row>
    <row r="1251" spans="3:10" x14ac:dyDescent="0.25">
      <c r="C1251" s="3"/>
      <c r="E1251" s="3"/>
      <c r="F1251" s="3"/>
      <c r="G1251" s="3"/>
      <c r="H1251" s="3"/>
      <c r="I1251" s="3"/>
      <c r="J1251" s="3"/>
    </row>
    <row r="1252" spans="3:10" x14ac:dyDescent="0.25">
      <c r="C1252" s="3"/>
      <c r="E1252" s="3"/>
      <c r="F1252" s="3"/>
      <c r="G1252" s="3"/>
      <c r="H1252" s="3"/>
      <c r="I1252" s="3"/>
      <c r="J1252" s="3"/>
    </row>
    <row r="1253" spans="3:10" x14ac:dyDescent="0.25">
      <c r="C1253" s="3"/>
      <c r="E1253" s="3"/>
      <c r="F1253" s="3"/>
      <c r="G1253" s="3"/>
      <c r="H1253" s="3"/>
      <c r="I1253" s="3"/>
      <c r="J1253" s="3"/>
    </row>
    <row r="1254" spans="3:10" x14ac:dyDescent="0.25">
      <c r="C1254" s="3"/>
      <c r="E1254" s="3"/>
      <c r="F1254" s="3"/>
      <c r="G1254" s="3"/>
      <c r="H1254" s="3"/>
      <c r="I1254" s="3"/>
      <c r="J1254" s="3"/>
    </row>
    <row r="1255" spans="3:10" x14ac:dyDescent="0.25">
      <c r="C1255" s="3"/>
      <c r="E1255" s="3"/>
      <c r="F1255" s="3"/>
      <c r="G1255" s="3"/>
      <c r="H1255" s="3"/>
      <c r="I1255" s="3"/>
      <c r="J1255" s="3"/>
    </row>
    <row r="1256" spans="3:10" x14ac:dyDescent="0.25">
      <c r="C1256" s="3"/>
      <c r="E1256" s="3"/>
      <c r="F1256" s="3"/>
      <c r="G1256" s="3"/>
      <c r="H1256" s="3"/>
      <c r="I1256" s="3"/>
      <c r="J1256" s="3"/>
    </row>
    <row r="1257" spans="3:10" x14ac:dyDescent="0.25">
      <c r="C1257" s="3"/>
      <c r="E1257" s="3"/>
      <c r="F1257" s="3"/>
      <c r="G1257" s="3"/>
      <c r="H1257" s="3"/>
      <c r="I1257" s="3"/>
      <c r="J1257" s="3"/>
    </row>
    <row r="1258" spans="3:10" x14ac:dyDescent="0.25">
      <c r="C1258" s="3"/>
      <c r="E1258" s="3"/>
      <c r="F1258" s="3"/>
      <c r="G1258" s="3"/>
      <c r="H1258" s="3"/>
      <c r="I1258" s="3"/>
      <c r="J1258" s="3"/>
    </row>
    <row r="1259" spans="3:10" x14ac:dyDescent="0.25">
      <c r="C1259" s="3"/>
      <c r="E1259" s="3"/>
      <c r="F1259" s="3"/>
      <c r="G1259" s="3"/>
      <c r="H1259" s="3"/>
      <c r="I1259" s="3"/>
      <c r="J1259" s="3"/>
    </row>
    <row r="1260" spans="3:10" x14ac:dyDescent="0.25">
      <c r="C1260" s="3"/>
      <c r="E1260" s="3"/>
      <c r="F1260" s="3"/>
      <c r="G1260" s="3"/>
      <c r="H1260" s="3"/>
      <c r="I1260" s="3"/>
      <c r="J1260" s="3"/>
    </row>
    <row r="1261" spans="3:10" x14ac:dyDescent="0.25">
      <c r="C1261" s="3"/>
      <c r="E1261" s="3"/>
      <c r="F1261" s="3"/>
      <c r="G1261" s="3"/>
      <c r="H1261" s="3"/>
      <c r="I1261" s="3"/>
      <c r="J1261" s="3"/>
    </row>
    <row r="1262" spans="3:10" x14ac:dyDescent="0.25">
      <c r="C1262" s="3"/>
      <c r="E1262" s="3"/>
      <c r="F1262" s="3"/>
      <c r="G1262" s="3"/>
      <c r="H1262" s="3"/>
      <c r="I1262" s="3"/>
      <c r="J1262" s="3"/>
    </row>
    <row r="1263" spans="3:10" x14ac:dyDescent="0.25">
      <c r="C1263" s="3"/>
      <c r="E1263" s="3"/>
      <c r="F1263" s="3"/>
      <c r="G1263" s="3"/>
      <c r="H1263" s="3"/>
      <c r="I1263" s="3"/>
      <c r="J1263" s="3"/>
    </row>
    <row r="1264" spans="3:10" x14ac:dyDescent="0.25">
      <c r="C1264" s="3"/>
      <c r="E1264" s="3"/>
      <c r="F1264" s="3"/>
      <c r="G1264" s="3"/>
      <c r="H1264" s="3"/>
      <c r="I1264" s="3"/>
      <c r="J1264" s="3"/>
    </row>
    <row r="1265" spans="3:10" x14ac:dyDescent="0.25">
      <c r="C1265" s="3"/>
      <c r="E1265" s="3"/>
      <c r="F1265" s="3"/>
      <c r="G1265" s="3"/>
      <c r="H1265" s="3"/>
      <c r="I1265" s="3"/>
      <c r="J1265" s="3"/>
    </row>
    <row r="1266" spans="3:10" x14ac:dyDescent="0.25">
      <c r="C1266" s="3"/>
      <c r="E1266" s="3"/>
      <c r="F1266" s="3"/>
      <c r="G1266" s="3"/>
      <c r="H1266" s="3"/>
      <c r="I1266" s="3"/>
      <c r="J1266" s="3"/>
    </row>
    <row r="1267" spans="3:10" x14ac:dyDescent="0.25">
      <c r="C1267" s="3"/>
      <c r="E1267" s="3"/>
      <c r="F1267" s="3"/>
      <c r="G1267" s="3"/>
      <c r="H1267" s="3"/>
      <c r="I1267" s="3"/>
      <c r="J1267" s="3"/>
    </row>
    <row r="1268" spans="3:10" x14ac:dyDescent="0.25">
      <c r="C1268" s="3"/>
      <c r="E1268" s="3"/>
      <c r="F1268" s="3"/>
      <c r="G1268" s="3"/>
      <c r="H1268" s="3"/>
      <c r="I1268" s="3"/>
      <c r="J1268" s="3"/>
    </row>
    <row r="1269" spans="3:10" x14ac:dyDescent="0.25">
      <c r="C1269" s="3"/>
      <c r="E1269" s="3"/>
      <c r="F1269" s="3"/>
      <c r="G1269" s="3"/>
      <c r="H1269" s="3"/>
      <c r="I1269" s="3"/>
      <c r="J1269" s="3"/>
    </row>
    <row r="1270" spans="3:10" x14ac:dyDescent="0.25">
      <c r="C1270" s="3"/>
      <c r="E1270" s="3"/>
      <c r="F1270" s="3"/>
      <c r="G1270" s="3"/>
      <c r="H1270" s="3"/>
      <c r="I1270" s="3"/>
      <c r="J1270" s="3"/>
    </row>
    <row r="1271" spans="3:10" x14ac:dyDescent="0.25">
      <c r="C1271" s="3"/>
      <c r="E1271" s="3"/>
      <c r="F1271" s="3"/>
      <c r="G1271" s="3"/>
      <c r="H1271" s="3"/>
      <c r="I1271" s="3"/>
      <c r="J1271" s="3"/>
    </row>
    <row r="1272" spans="3:10" x14ac:dyDescent="0.25">
      <c r="C1272" s="3"/>
      <c r="E1272" s="3"/>
      <c r="F1272" s="3"/>
      <c r="G1272" s="3"/>
      <c r="H1272" s="3"/>
      <c r="I1272" s="3"/>
      <c r="J1272" s="3"/>
    </row>
    <row r="1273" spans="3:10" x14ac:dyDescent="0.25">
      <c r="C1273" s="3"/>
      <c r="E1273" s="3"/>
      <c r="F1273" s="3"/>
      <c r="G1273" s="3"/>
      <c r="H1273" s="3"/>
      <c r="I1273" s="3"/>
      <c r="J1273" s="3"/>
    </row>
    <row r="1274" spans="3:10" x14ac:dyDescent="0.25">
      <c r="C1274" s="3"/>
      <c r="E1274" s="3"/>
      <c r="F1274" s="3"/>
      <c r="G1274" s="3"/>
      <c r="H1274" s="3"/>
      <c r="I1274" s="3"/>
      <c r="J1274" s="3"/>
    </row>
    <row r="1275" spans="3:10" x14ac:dyDescent="0.25">
      <c r="C1275" s="3"/>
      <c r="E1275" s="3"/>
      <c r="F1275" s="3"/>
      <c r="G1275" s="3"/>
      <c r="H1275" s="3"/>
      <c r="I1275" s="3"/>
      <c r="J1275" s="3"/>
    </row>
    <row r="1276" spans="3:10" x14ac:dyDescent="0.25">
      <c r="C1276" s="3"/>
      <c r="E1276" s="3"/>
      <c r="F1276" s="3"/>
      <c r="G1276" s="3"/>
      <c r="H1276" s="3"/>
      <c r="I1276" s="3"/>
      <c r="J1276" s="3"/>
    </row>
    <row r="1277" spans="3:10" x14ac:dyDescent="0.25">
      <c r="C1277" s="3"/>
      <c r="E1277" s="3"/>
      <c r="F1277" s="3"/>
      <c r="G1277" s="3"/>
      <c r="H1277" s="3"/>
      <c r="I1277" s="3"/>
      <c r="J1277" s="3"/>
    </row>
    <row r="1278" spans="3:10" x14ac:dyDescent="0.25">
      <c r="C1278" s="3"/>
      <c r="E1278" s="3"/>
      <c r="F1278" s="3"/>
      <c r="G1278" s="3"/>
      <c r="H1278" s="3"/>
      <c r="I1278" s="3"/>
      <c r="J1278" s="3"/>
    </row>
    <row r="1279" spans="3:10" x14ac:dyDescent="0.25">
      <c r="C1279" s="3"/>
      <c r="E1279" s="3"/>
      <c r="F1279" s="3"/>
      <c r="G1279" s="3"/>
      <c r="H1279" s="3"/>
      <c r="I1279" s="3"/>
      <c r="J1279" s="3"/>
    </row>
    <row r="1280" spans="3:10" x14ac:dyDescent="0.25">
      <c r="C1280" s="3"/>
      <c r="E1280" s="3"/>
      <c r="F1280" s="3"/>
      <c r="G1280" s="3"/>
      <c r="H1280" s="3"/>
      <c r="I1280" s="3"/>
      <c r="J1280" s="3"/>
    </row>
    <row r="1281" spans="3:10" x14ac:dyDescent="0.25">
      <c r="C1281" s="3"/>
      <c r="E1281" s="3"/>
      <c r="F1281" s="3"/>
      <c r="G1281" s="3"/>
      <c r="H1281" s="3"/>
      <c r="I1281" s="3"/>
      <c r="J1281" s="3"/>
    </row>
    <row r="1282" spans="3:10" x14ac:dyDescent="0.25">
      <c r="C1282" s="3"/>
      <c r="E1282" s="3"/>
      <c r="F1282" s="3"/>
      <c r="G1282" s="3"/>
      <c r="H1282" s="3"/>
      <c r="I1282" s="3"/>
      <c r="J1282" s="3"/>
    </row>
    <row r="1283" spans="3:10" x14ac:dyDescent="0.25">
      <c r="C1283" s="3"/>
      <c r="E1283" s="3"/>
      <c r="F1283" s="3"/>
      <c r="G1283" s="3"/>
      <c r="H1283" s="3"/>
      <c r="I1283" s="3"/>
      <c r="J1283" s="3"/>
    </row>
    <row r="1284" spans="3:10" x14ac:dyDescent="0.25">
      <c r="C1284" s="3"/>
      <c r="E1284" s="3"/>
      <c r="F1284" s="3"/>
      <c r="G1284" s="3"/>
      <c r="H1284" s="3"/>
      <c r="I1284" s="3"/>
      <c r="J1284" s="3"/>
    </row>
    <row r="1285" spans="3:10" x14ac:dyDescent="0.25">
      <c r="C1285" s="3"/>
      <c r="E1285" s="3"/>
      <c r="F1285" s="3"/>
      <c r="G1285" s="3"/>
      <c r="H1285" s="3"/>
      <c r="I1285" s="3"/>
      <c r="J1285" s="3"/>
    </row>
    <row r="1286" spans="3:10" x14ac:dyDescent="0.25">
      <c r="C1286" s="3"/>
      <c r="E1286" s="3"/>
      <c r="F1286" s="3"/>
      <c r="G1286" s="3"/>
      <c r="H1286" s="3"/>
      <c r="I1286" s="3"/>
      <c r="J1286" s="3"/>
    </row>
    <row r="1287" spans="3:10" x14ac:dyDescent="0.25">
      <c r="C1287" s="3"/>
      <c r="E1287" s="3"/>
      <c r="F1287" s="3"/>
      <c r="G1287" s="3"/>
      <c r="H1287" s="3"/>
      <c r="I1287" s="3"/>
      <c r="J1287" s="3"/>
    </row>
    <row r="1288" spans="3:10" x14ac:dyDescent="0.25">
      <c r="C1288" s="3"/>
      <c r="E1288" s="3"/>
      <c r="F1288" s="3"/>
      <c r="G1288" s="3"/>
      <c r="H1288" s="3"/>
      <c r="I1288" s="3"/>
      <c r="J1288" s="3"/>
    </row>
    <row r="1289" spans="3:10" x14ac:dyDescent="0.25">
      <c r="C1289" s="3"/>
      <c r="E1289" s="3"/>
      <c r="F1289" s="3"/>
      <c r="G1289" s="3"/>
      <c r="H1289" s="3"/>
      <c r="I1289" s="3"/>
      <c r="J1289" s="3"/>
    </row>
    <row r="1290" spans="3:10" x14ac:dyDescent="0.25">
      <c r="C1290" s="3"/>
      <c r="E1290" s="3"/>
      <c r="F1290" s="3"/>
      <c r="G1290" s="3"/>
      <c r="H1290" s="3"/>
      <c r="I1290" s="3"/>
      <c r="J1290" s="3"/>
    </row>
    <row r="1291" spans="3:10" x14ac:dyDescent="0.25">
      <c r="C1291" s="3"/>
      <c r="E1291" s="3"/>
      <c r="F1291" s="3"/>
      <c r="G1291" s="3"/>
      <c r="H1291" s="3"/>
      <c r="I1291" s="3"/>
      <c r="J1291" s="3"/>
    </row>
    <row r="1292" spans="3:10" x14ac:dyDescent="0.25">
      <c r="C1292" s="3"/>
      <c r="E1292" s="3"/>
      <c r="F1292" s="3"/>
      <c r="G1292" s="3"/>
      <c r="H1292" s="3"/>
      <c r="I1292" s="3"/>
      <c r="J1292" s="3"/>
    </row>
    <row r="1293" spans="3:10" x14ac:dyDescent="0.25">
      <c r="C1293" s="3"/>
      <c r="E1293" s="3"/>
      <c r="F1293" s="3"/>
      <c r="G1293" s="3"/>
      <c r="H1293" s="3"/>
      <c r="I1293" s="3"/>
      <c r="J1293" s="3"/>
    </row>
    <row r="1294" spans="3:10" x14ac:dyDescent="0.25">
      <c r="C1294" s="3"/>
      <c r="E1294" s="3"/>
      <c r="F1294" s="3"/>
      <c r="G1294" s="3"/>
      <c r="H1294" s="3"/>
      <c r="I1294" s="3"/>
      <c r="J1294" s="3"/>
    </row>
    <row r="1295" spans="3:10" x14ac:dyDescent="0.25">
      <c r="C1295" s="3"/>
      <c r="E1295" s="3"/>
      <c r="F1295" s="3"/>
      <c r="G1295" s="3"/>
      <c r="H1295" s="3"/>
      <c r="I1295" s="3"/>
      <c r="J1295" s="3"/>
    </row>
    <row r="1296" spans="3:10" x14ac:dyDescent="0.25">
      <c r="C1296" s="3"/>
      <c r="E1296" s="3"/>
      <c r="F1296" s="3"/>
      <c r="G1296" s="3"/>
      <c r="H1296" s="3"/>
      <c r="I1296" s="3"/>
      <c r="J1296" s="3"/>
    </row>
    <row r="1297" spans="3:10" x14ac:dyDescent="0.25">
      <c r="C1297" s="3"/>
      <c r="E1297" s="3"/>
      <c r="F1297" s="3"/>
      <c r="G1297" s="3"/>
      <c r="H1297" s="3"/>
      <c r="I1297" s="3"/>
      <c r="J1297" s="3"/>
    </row>
    <row r="1298" spans="3:10" x14ac:dyDescent="0.25">
      <c r="C1298" s="3"/>
      <c r="E1298" s="3"/>
      <c r="F1298" s="3"/>
      <c r="G1298" s="3"/>
      <c r="H1298" s="3"/>
      <c r="I1298" s="3"/>
      <c r="J1298" s="3"/>
    </row>
    <row r="1299" spans="3:10" x14ac:dyDescent="0.25">
      <c r="C1299" s="3"/>
      <c r="E1299" s="3"/>
      <c r="F1299" s="3"/>
      <c r="G1299" s="3"/>
      <c r="H1299" s="3"/>
      <c r="I1299" s="3"/>
      <c r="J1299" s="3"/>
    </row>
    <row r="1300" spans="3:10" x14ac:dyDescent="0.25">
      <c r="C1300" s="3"/>
      <c r="E1300" s="3"/>
      <c r="F1300" s="3"/>
      <c r="G1300" s="3"/>
      <c r="H1300" s="3"/>
      <c r="I1300" s="3"/>
      <c r="J1300" s="3"/>
    </row>
    <row r="1301" spans="3:10" x14ac:dyDescent="0.25">
      <c r="C1301" s="3"/>
      <c r="E1301" s="3"/>
      <c r="F1301" s="3"/>
      <c r="G1301" s="3"/>
      <c r="H1301" s="3"/>
      <c r="I1301" s="3"/>
      <c r="J1301" s="3"/>
    </row>
    <row r="1302" spans="3:10" x14ac:dyDescent="0.25">
      <c r="C1302" s="3"/>
      <c r="E1302" s="3"/>
      <c r="F1302" s="3"/>
      <c r="G1302" s="3"/>
      <c r="H1302" s="3"/>
      <c r="I1302" s="3"/>
      <c r="J1302" s="3"/>
    </row>
    <row r="1303" spans="3:10" x14ac:dyDescent="0.25">
      <c r="C1303" s="3"/>
      <c r="E1303" s="3"/>
      <c r="F1303" s="3"/>
      <c r="G1303" s="3"/>
      <c r="H1303" s="3"/>
      <c r="I1303" s="3"/>
      <c r="J1303" s="3"/>
    </row>
    <row r="1304" spans="3:10" x14ac:dyDescent="0.25">
      <c r="C1304" s="3"/>
      <c r="E1304" s="3"/>
      <c r="F1304" s="3"/>
      <c r="G1304" s="3"/>
      <c r="H1304" s="3"/>
      <c r="I1304" s="3"/>
      <c r="J1304" s="3"/>
    </row>
    <row r="1305" spans="3:10" x14ac:dyDescent="0.25">
      <c r="C1305" s="3"/>
      <c r="E1305" s="3"/>
      <c r="F1305" s="3"/>
      <c r="G1305" s="3"/>
      <c r="H1305" s="3"/>
      <c r="I1305" s="3"/>
      <c r="J1305" s="3"/>
    </row>
    <row r="1306" spans="3:10" x14ac:dyDescent="0.25">
      <c r="C1306" s="3"/>
      <c r="E1306" s="3"/>
      <c r="F1306" s="3"/>
      <c r="G1306" s="3"/>
      <c r="H1306" s="3"/>
      <c r="I1306" s="3"/>
      <c r="J1306" s="3"/>
    </row>
    <row r="1307" spans="3:10" x14ac:dyDescent="0.25">
      <c r="C1307" s="3"/>
      <c r="E1307" s="3"/>
      <c r="F1307" s="3"/>
      <c r="G1307" s="3"/>
      <c r="H1307" s="3"/>
      <c r="I1307" s="3"/>
      <c r="J1307" s="3"/>
    </row>
    <row r="1308" spans="3:10" x14ac:dyDescent="0.25">
      <c r="C1308" s="3"/>
      <c r="E1308" s="3"/>
      <c r="F1308" s="3"/>
      <c r="G1308" s="3"/>
      <c r="H1308" s="3"/>
      <c r="I1308" s="3"/>
      <c r="J1308" s="3"/>
    </row>
    <row r="1309" spans="3:10" x14ac:dyDescent="0.25">
      <c r="C1309" s="3"/>
      <c r="E1309" s="3"/>
      <c r="F1309" s="3"/>
      <c r="G1309" s="3"/>
      <c r="H1309" s="3"/>
      <c r="I1309" s="3"/>
      <c r="J1309" s="3"/>
    </row>
    <row r="1310" spans="3:10" x14ac:dyDescent="0.25">
      <c r="C1310" s="3"/>
      <c r="E1310" s="3"/>
      <c r="F1310" s="3"/>
      <c r="G1310" s="3"/>
      <c r="H1310" s="3"/>
      <c r="I1310" s="3"/>
      <c r="J1310" s="3"/>
    </row>
    <row r="1311" spans="3:10" x14ac:dyDescent="0.25">
      <c r="C1311" s="3"/>
      <c r="E1311" s="3"/>
      <c r="F1311" s="3"/>
      <c r="G1311" s="3"/>
      <c r="H1311" s="3"/>
      <c r="I1311" s="3"/>
      <c r="J1311" s="3"/>
    </row>
    <row r="1312" spans="3:10" x14ac:dyDescent="0.25">
      <c r="C1312" s="3"/>
      <c r="E1312" s="3"/>
      <c r="F1312" s="3"/>
      <c r="G1312" s="3"/>
      <c r="H1312" s="3"/>
      <c r="I1312" s="3"/>
      <c r="J1312" s="3"/>
    </row>
    <row r="1313" spans="3:10" x14ac:dyDescent="0.25">
      <c r="C1313" s="3"/>
      <c r="E1313" s="3"/>
      <c r="F1313" s="3"/>
      <c r="G1313" s="3"/>
      <c r="H1313" s="3"/>
      <c r="I1313" s="3"/>
      <c r="J1313" s="3"/>
    </row>
    <row r="1314" spans="3:10" x14ac:dyDescent="0.25">
      <c r="C1314" s="3"/>
      <c r="E1314" s="3"/>
      <c r="F1314" s="3"/>
      <c r="G1314" s="3"/>
      <c r="H1314" s="3"/>
      <c r="I1314" s="3"/>
      <c r="J1314" s="3"/>
    </row>
    <row r="1315" spans="3:10" x14ac:dyDescent="0.25">
      <c r="C1315" s="3"/>
      <c r="E1315" s="3"/>
      <c r="F1315" s="3"/>
      <c r="G1315" s="3"/>
      <c r="H1315" s="3"/>
      <c r="I1315" s="3"/>
      <c r="J1315" s="3"/>
    </row>
    <row r="1316" spans="3:10" x14ac:dyDescent="0.25">
      <c r="C1316" s="3"/>
      <c r="E1316" s="3"/>
      <c r="F1316" s="3"/>
      <c r="G1316" s="3"/>
      <c r="H1316" s="3"/>
      <c r="I1316" s="3"/>
      <c r="J1316" s="3"/>
    </row>
    <row r="1317" spans="3:10" x14ac:dyDescent="0.25">
      <c r="C1317" s="3"/>
      <c r="E1317" s="3"/>
      <c r="F1317" s="3"/>
      <c r="G1317" s="3"/>
      <c r="H1317" s="3"/>
      <c r="I1317" s="3"/>
      <c r="J1317" s="3"/>
    </row>
    <row r="1318" spans="3:10" x14ac:dyDescent="0.25">
      <c r="C1318" s="3"/>
      <c r="E1318" s="3"/>
      <c r="F1318" s="3"/>
      <c r="G1318" s="3"/>
      <c r="H1318" s="3"/>
      <c r="I1318" s="3"/>
      <c r="J1318" s="3"/>
    </row>
    <row r="1319" spans="3:10" x14ac:dyDescent="0.25">
      <c r="C1319" s="3"/>
      <c r="E1319" s="3"/>
      <c r="F1319" s="3"/>
      <c r="G1319" s="3"/>
      <c r="H1319" s="3"/>
      <c r="I1319" s="3"/>
      <c r="J1319" s="3"/>
    </row>
    <row r="1320" spans="3:10" x14ac:dyDescent="0.25">
      <c r="C1320" s="3"/>
      <c r="E1320" s="3"/>
      <c r="F1320" s="3"/>
      <c r="G1320" s="3"/>
      <c r="H1320" s="3"/>
      <c r="I1320" s="3"/>
      <c r="J1320" s="3"/>
    </row>
    <row r="1321" spans="3:10" x14ac:dyDescent="0.25">
      <c r="C1321" s="3"/>
      <c r="E1321" s="3"/>
      <c r="F1321" s="3"/>
      <c r="G1321" s="3"/>
      <c r="H1321" s="3"/>
      <c r="I1321" s="3"/>
      <c r="J1321" s="3"/>
    </row>
    <row r="1322" spans="3:10" x14ac:dyDescent="0.25">
      <c r="C1322" s="3"/>
      <c r="E1322" s="3"/>
      <c r="F1322" s="3"/>
      <c r="G1322" s="3"/>
      <c r="H1322" s="3"/>
      <c r="I1322" s="3"/>
      <c r="J1322" s="3"/>
    </row>
    <row r="1323" spans="3:10" x14ac:dyDescent="0.25">
      <c r="C1323" s="3"/>
      <c r="E1323" s="3"/>
      <c r="F1323" s="3"/>
      <c r="G1323" s="3"/>
      <c r="H1323" s="3"/>
      <c r="I1323" s="3"/>
      <c r="J1323" s="3"/>
    </row>
    <row r="1324" spans="3:10" x14ac:dyDescent="0.25">
      <c r="C1324" s="3"/>
      <c r="E1324" s="3"/>
      <c r="F1324" s="3"/>
      <c r="G1324" s="3"/>
      <c r="H1324" s="3"/>
      <c r="I1324" s="3"/>
      <c r="J1324" s="3"/>
    </row>
    <row r="1325" spans="3:10" x14ac:dyDescent="0.25">
      <c r="C1325" s="3"/>
      <c r="E1325" s="3"/>
      <c r="F1325" s="3"/>
      <c r="G1325" s="3"/>
      <c r="H1325" s="3"/>
      <c r="I1325" s="3"/>
      <c r="J1325" s="3"/>
    </row>
    <row r="1326" spans="3:10" x14ac:dyDescent="0.25">
      <c r="C1326" s="3"/>
      <c r="E1326" s="3"/>
      <c r="F1326" s="3"/>
      <c r="G1326" s="3"/>
      <c r="H1326" s="3"/>
      <c r="I1326" s="3"/>
      <c r="J1326" s="3"/>
    </row>
    <row r="1327" spans="3:10" x14ac:dyDescent="0.25">
      <c r="C1327" s="3"/>
      <c r="E1327" s="3"/>
      <c r="F1327" s="3"/>
      <c r="G1327" s="3"/>
      <c r="H1327" s="3"/>
      <c r="I1327" s="3"/>
      <c r="J1327" s="3"/>
    </row>
    <row r="1328" spans="3:10" x14ac:dyDescent="0.25">
      <c r="C1328" s="3"/>
      <c r="E1328" s="3"/>
      <c r="F1328" s="3"/>
      <c r="G1328" s="3"/>
      <c r="H1328" s="3"/>
      <c r="I1328" s="3"/>
      <c r="J1328" s="3"/>
    </row>
    <row r="1329" spans="3:10" x14ac:dyDescent="0.25">
      <c r="C1329" s="3"/>
      <c r="E1329" s="3"/>
      <c r="F1329" s="3"/>
      <c r="G1329" s="3"/>
      <c r="H1329" s="3"/>
      <c r="I1329" s="3"/>
      <c r="J1329" s="3"/>
    </row>
    <row r="1330" spans="3:10" x14ac:dyDescent="0.25">
      <c r="C1330" s="3"/>
      <c r="E1330" s="3"/>
      <c r="F1330" s="3"/>
      <c r="G1330" s="3"/>
      <c r="H1330" s="3"/>
      <c r="I1330" s="3"/>
      <c r="J1330" s="3"/>
    </row>
    <row r="1331" spans="3:10" x14ac:dyDescent="0.25">
      <c r="C1331" s="3"/>
      <c r="E1331" s="3"/>
      <c r="F1331" s="3"/>
      <c r="G1331" s="3"/>
      <c r="H1331" s="3"/>
      <c r="I1331" s="3"/>
      <c r="J1331" s="3"/>
    </row>
    <row r="1332" spans="3:10" x14ac:dyDescent="0.25">
      <c r="C1332" s="3"/>
      <c r="E1332" s="3"/>
      <c r="F1332" s="3"/>
      <c r="G1332" s="3"/>
      <c r="H1332" s="3"/>
      <c r="I1332" s="3"/>
      <c r="J1332" s="3"/>
    </row>
    <row r="1333" spans="3:10" x14ac:dyDescent="0.25">
      <c r="C1333" s="3"/>
      <c r="E1333" s="3"/>
      <c r="F1333" s="3"/>
      <c r="G1333" s="3"/>
      <c r="H1333" s="3"/>
      <c r="I1333" s="3"/>
      <c r="J1333" s="3"/>
    </row>
    <row r="1334" spans="3:10" x14ac:dyDescent="0.25">
      <c r="C1334" s="3"/>
      <c r="E1334" s="3"/>
      <c r="F1334" s="3"/>
      <c r="G1334" s="3"/>
      <c r="H1334" s="3"/>
      <c r="I1334" s="3"/>
      <c r="J1334" s="3"/>
    </row>
    <row r="1335" spans="3:10" x14ac:dyDescent="0.25">
      <c r="C1335" s="3"/>
      <c r="E1335" s="3"/>
      <c r="F1335" s="3"/>
      <c r="G1335" s="3"/>
      <c r="H1335" s="3"/>
      <c r="I1335" s="3"/>
      <c r="J1335" s="3"/>
    </row>
    <row r="1336" spans="3:10" x14ac:dyDescent="0.25">
      <c r="C1336" s="3"/>
      <c r="E1336" s="3"/>
      <c r="F1336" s="3"/>
      <c r="G1336" s="3"/>
      <c r="H1336" s="3"/>
      <c r="I1336" s="3"/>
      <c r="J1336" s="3"/>
    </row>
    <row r="1337" spans="3:10" x14ac:dyDescent="0.25">
      <c r="C1337" s="3"/>
      <c r="E1337" s="3"/>
      <c r="F1337" s="3"/>
      <c r="G1337" s="3"/>
      <c r="H1337" s="3"/>
      <c r="I1337" s="3"/>
      <c r="J1337" s="3"/>
    </row>
    <row r="1338" spans="3:10" x14ac:dyDescent="0.25">
      <c r="C1338" s="3"/>
      <c r="E1338" s="3"/>
      <c r="F1338" s="3"/>
      <c r="G1338" s="3"/>
      <c r="H1338" s="3"/>
      <c r="I1338" s="3"/>
      <c r="J1338" s="3"/>
    </row>
    <row r="1339" spans="3:10" x14ac:dyDescent="0.25">
      <c r="C1339" s="3"/>
      <c r="E1339" s="3"/>
      <c r="F1339" s="3"/>
      <c r="G1339" s="3"/>
      <c r="H1339" s="3"/>
      <c r="I1339" s="3"/>
      <c r="J1339" s="3"/>
    </row>
    <row r="1340" spans="3:10" x14ac:dyDescent="0.25">
      <c r="C1340" s="3"/>
      <c r="E1340" s="3"/>
      <c r="F1340" s="3"/>
      <c r="G1340" s="3"/>
      <c r="H1340" s="3"/>
      <c r="I1340" s="3"/>
      <c r="J1340" s="3"/>
    </row>
    <row r="1341" spans="3:10" x14ac:dyDescent="0.25">
      <c r="C1341" s="3"/>
      <c r="E1341" s="3"/>
      <c r="F1341" s="3"/>
      <c r="G1341" s="3"/>
      <c r="H1341" s="3"/>
      <c r="I1341" s="3"/>
      <c r="J1341" s="3"/>
    </row>
    <row r="1342" spans="3:10" x14ac:dyDescent="0.25">
      <c r="C1342" s="3"/>
      <c r="E1342" s="3"/>
      <c r="F1342" s="3"/>
      <c r="G1342" s="3"/>
      <c r="H1342" s="3"/>
      <c r="I1342" s="3"/>
      <c r="J1342" s="3"/>
    </row>
    <row r="1343" spans="3:10" x14ac:dyDescent="0.25">
      <c r="C1343" s="3"/>
      <c r="E1343" s="3"/>
      <c r="F1343" s="3"/>
      <c r="G1343" s="3"/>
      <c r="H1343" s="3"/>
      <c r="I1343" s="3"/>
      <c r="J1343" s="3"/>
    </row>
    <row r="1344" spans="3:10" x14ac:dyDescent="0.25">
      <c r="C1344" s="3"/>
      <c r="E1344" s="3"/>
      <c r="F1344" s="3"/>
      <c r="G1344" s="3"/>
      <c r="H1344" s="3"/>
      <c r="I1344" s="3"/>
      <c r="J1344" s="3"/>
    </row>
    <row r="1345" spans="3:10" x14ac:dyDescent="0.25">
      <c r="C1345" s="3"/>
      <c r="E1345" s="3"/>
      <c r="F1345" s="3"/>
      <c r="G1345" s="3"/>
      <c r="H1345" s="3"/>
      <c r="I1345" s="3"/>
      <c r="J1345" s="3"/>
    </row>
    <row r="1346" spans="3:10" x14ac:dyDescent="0.25">
      <c r="C1346" s="3"/>
      <c r="E1346" s="3"/>
      <c r="F1346" s="3"/>
      <c r="G1346" s="3"/>
      <c r="H1346" s="3"/>
      <c r="I1346" s="3"/>
      <c r="J1346" s="3"/>
    </row>
    <row r="1347" spans="3:10" x14ac:dyDescent="0.25">
      <c r="C1347" s="3"/>
      <c r="E1347" s="3"/>
      <c r="F1347" s="3"/>
      <c r="G1347" s="3"/>
      <c r="H1347" s="3"/>
      <c r="I1347" s="3"/>
      <c r="J1347" s="3"/>
    </row>
    <row r="1348" spans="3:10" x14ac:dyDescent="0.25">
      <c r="C1348" s="3"/>
      <c r="E1348" s="3"/>
      <c r="F1348" s="3"/>
      <c r="G1348" s="3"/>
      <c r="H1348" s="3"/>
      <c r="I1348" s="3"/>
      <c r="J1348" s="3"/>
    </row>
    <row r="1349" spans="3:10" x14ac:dyDescent="0.25">
      <c r="C1349" s="3"/>
      <c r="E1349" s="3"/>
      <c r="F1349" s="3"/>
      <c r="G1349" s="3"/>
      <c r="H1349" s="3"/>
      <c r="I1349" s="3"/>
      <c r="J1349" s="3"/>
    </row>
    <row r="1350" spans="3:10" x14ac:dyDescent="0.25">
      <c r="C1350" s="3"/>
      <c r="E1350" s="3"/>
      <c r="F1350" s="3"/>
      <c r="G1350" s="3"/>
      <c r="H1350" s="3"/>
      <c r="I1350" s="3"/>
      <c r="J1350" s="3"/>
    </row>
    <row r="1351" spans="3:10" x14ac:dyDescent="0.25">
      <c r="C1351" s="3"/>
      <c r="E1351" s="3"/>
      <c r="F1351" s="3"/>
      <c r="G1351" s="3"/>
      <c r="H1351" s="3"/>
      <c r="I1351" s="3"/>
      <c r="J1351" s="3"/>
    </row>
    <row r="1352" spans="3:10" x14ac:dyDescent="0.25">
      <c r="C1352" s="3"/>
      <c r="E1352" s="3"/>
      <c r="F1352" s="3"/>
      <c r="G1352" s="3"/>
      <c r="H1352" s="3"/>
      <c r="I1352" s="3"/>
      <c r="J1352" s="3"/>
    </row>
    <row r="1353" spans="3:10" x14ac:dyDescent="0.25">
      <c r="C1353" s="3"/>
      <c r="E1353" s="3"/>
      <c r="F1353" s="3"/>
      <c r="G1353" s="3"/>
      <c r="H1353" s="3"/>
      <c r="I1353" s="3"/>
      <c r="J1353" s="3"/>
    </row>
    <row r="1354" spans="3:10" x14ac:dyDescent="0.25">
      <c r="C1354" s="3"/>
      <c r="E1354" s="3"/>
      <c r="F1354" s="3"/>
      <c r="G1354" s="3"/>
      <c r="H1354" s="3"/>
      <c r="I1354" s="3"/>
      <c r="J1354" s="3"/>
    </row>
    <row r="1355" spans="3:10" x14ac:dyDescent="0.25">
      <c r="C1355" s="3"/>
      <c r="E1355" s="3"/>
      <c r="F1355" s="3"/>
      <c r="G1355" s="3"/>
      <c r="H1355" s="3"/>
      <c r="I1355" s="3"/>
      <c r="J1355" s="3"/>
    </row>
    <row r="1356" spans="3:10" x14ac:dyDescent="0.25">
      <c r="C1356" s="3"/>
      <c r="E1356" s="3"/>
      <c r="F1356" s="3"/>
      <c r="G1356" s="3"/>
      <c r="H1356" s="3"/>
      <c r="I1356" s="3"/>
      <c r="J1356" s="3"/>
    </row>
    <row r="1357" spans="3:10" x14ac:dyDescent="0.25">
      <c r="C1357" s="3"/>
      <c r="E1357" s="3"/>
      <c r="F1357" s="3"/>
      <c r="G1357" s="3"/>
      <c r="H1357" s="3"/>
      <c r="I1357" s="3"/>
      <c r="J1357" s="3"/>
    </row>
    <row r="1358" spans="3:10" x14ac:dyDescent="0.25">
      <c r="C1358" s="3"/>
      <c r="E1358" s="3"/>
      <c r="F1358" s="3"/>
      <c r="G1358" s="3"/>
      <c r="H1358" s="3"/>
      <c r="I1358" s="3"/>
      <c r="J1358" s="3"/>
    </row>
    <row r="1359" spans="3:10" x14ac:dyDescent="0.25">
      <c r="C1359" s="3"/>
      <c r="E1359" s="3"/>
      <c r="F1359" s="3"/>
      <c r="G1359" s="3"/>
      <c r="H1359" s="3"/>
      <c r="I1359" s="3"/>
      <c r="J1359" s="3"/>
    </row>
    <row r="1360" spans="3:10" x14ac:dyDescent="0.25">
      <c r="C1360" s="3"/>
      <c r="E1360" s="3"/>
      <c r="F1360" s="3"/>
      <c r="G1360" s="3"/>
      <c r="H1360" s="3"/>
      <c r="I1360" s="3"/>
      <c r="J1360" s="3"/>
    </row>
    <row r="1361" spans="3:10" x14ac:dyDescent="0.25">
      <c r="C1361" s="3"/>
      <c r="E1361" s="3"/>
      <c r="F1361" s="3"/>
      <c r="G1361" s="3"/>
      <c r="H1361" s="3"/>
      <c r="I1361" s="3"/>
      <c r="J1361" s="3"/>
    </row>
    <row r="1362" spans="3:10" x14ac:dyDescent="0.25">
      <c r="C1362" s="3"/>
      <c r="E1362" s="3"/>
      <c r="F1362" s="3"/>
      <c r="G1362" s="3"/>
      <c r="H1362" s="3"/>
      <c r="I1362" s="3"/>
      <c r="J1362" s="3"/>
    </row>
    <row r="1363" spans="3:10" x14ac:dyDescent="0.25">
      <c r="C1363" s="3"/>
      <c r="E1363" s="3"/>
      <c r="F1363" s="3"/>
      <c r="G1363" s="3"/>
      <c r="H1363" s="3"/>
      <c r="I1363" s="3"/>
      <c r="J1363" s="3"/>
    </row>
    <row r="1364" spans="3:10" x14ac:dyDescent="0.25">
      <c r="C1364" s="3"/>
      <c r="E1364" s="3"/>
      <c r="F1364" s="3"/>
      <c r="G1364" s="3"/>
      <c r="H1364" s="3"/>
      <c r="I1364" s="3"/>
      <c r="J1364" s="3"/>
    </row>
    <row r="1365" spans="3:10" x14ac:dyDescent="0.25">
      <c r="C1365" s="3"/>
      <c r="E1365" s="3"/>
      <c r="F1365" s="3"/>
      <c r="G1365" s="3"/>
      <c r="H1365" s="3"/>
      <c r="I1365" s="3"/>
      <c r="J1365" s="3"/>
    </row>
    <row r="1366" spans="3:10" x14ac:dyDescent="0.25">
      <c r="C1366" s="3"/>
      <c r="E1366" s="3"/>
      <c r="F1366" s="3"/>
      <c r="G1366" s="3"/>
      <c r="H1366" s="3"/>
      <c r="I1366" s="3"/>
      <c r="J1366" s="3"/>
    </row>
    <row r="1367" spans="3:10" x14ac:dyDescent="0.25">
      <c r="C1367" s="3"/>
      <c r="E1367" s="3"/>
      <c r="F1367" s="3"/>
      <c r="G1367" s="3"/>
      <c r="H1367" s="3"/>
      <c r="I1367" s="3"/>
      <c r="J1367" s="3"/>
    </row>
    <row r="1368" spans="3:10" x14ac:dyDescent="0.25">
      <c r="C1368" s="3"/>
      <c r="E1368" s="3"/>
      <c r="F1368" s="3"/>
      <c r="G1368" s="3"/>
      <c r="H1368" s="3"/>
      <c r="I1368" s="3"/>
      <c r="J1368" s="3"/>
    </row>
    <row r="1369" spans="3:10" x14ac:dyDescent="0.25">
      <c r="C1369" s="3"/>
      <c r="E1369" s="3"/>
      <c r="F1369" s="3"/>
      <c r="G1369" s="3"/>
      <c r="H1369" s="3"/>
      <c r="I1369" s="3"/>
      <c r="J1369" s="3"/>
    </row>
    <row r="1370" spans="3:10" x14ac:dyDescent="0.25">
      <c r="C1370" s="3"/>
      <c r="E1370" s="3"/>
      <c r="F1370" s="3"/>
      <c r="G1370" s="3"/>
      <c r="H1370" s="3"/>
      <c r="I1370" s="3"/>
      <c r="J1370" s="3"/>
    </row>
    <row r="1371" spans="3:10" x14ac:dyDescent="0.25">
      <c r="C1371" s="3"/>
      <c r="E1371" s="3"/>
      <c r="F1371" s="3"/>
      <c r="G1371" s="3"/>
      <c r="H1371" s="3"/>
      <c r="I1371" s="3"/>
      <c r="J1371" s="3"/>
    </row>
    <row r="1372" spans="3:10" x14ac:dyDescent="0.25">
      <c r="C1372" s="3"/>
      <c r="E1372" s="3"/>
      <c r="F1372" s="3"/>
      <c r="G1372" s="3"/>
      <c r="H1372" s="3"/>
      <c r="I1372" s="3"/>
      <c r="J1372" s="3"/>
    </row>
    <row r="1373" spans="3:10" x14ac:dyDescent="0.25">
      <c r="C1373" s="3"/>
      <c r="E1373" s="3"/>
      <c r="F1373" s="3"/>
      <c r="G1373" s="3"/>
      <c r="H1373" s="3"/>
      <c r="I1373" s="3"/>
      <c r="J1373" s="3"/>
    </row>
    <row r="1374" spans="3:10" x14ac:dyDescent="0.25">
      <c r="C1374" s="3"/>
      <c r="E1374" s="3"/>
      <c r="F1374" s="3"/>
      <c r="G1374" s="3"/>
      <c r="H1374" s="3"/>
      <c r="I1374" s="3"/>
      <c r="J1374" s="3"/>
    </row>
    <row r="1375" spans="3:10" x14ac:dyDescent="0.25">
      <c r="C1375" s="3"/>
      <c r="E1375" s="3"/>
      <c r="F1375" s="3"/>
      <c r="G1375" s="3"/>
      <c r="H1375" s="3"/>
      <c r="I1375" s="3"/>
      <c r="J1375" s="3"/>
    </row>
    <row r="1376" spans="3:10" x14ac:dyDescent="0.25">
      <c r="C1376" s="3"/>
      <c r="E1376" s="3"/>
      <c r="F1376" s="3"/>
      <c r="G1376" s="3"/>
      <c r="H1376" s="3"/>
      <c r="I1376" s="3"/>
      <c r="J1376" s="3"/>
    </row>
    <row r="1377" spans="3:10" x14ac:dyDescent="0.25">
      <c r="C1377" s="3"/>
      <c r="E1377" s="3"/>
      <c r="F1377" s="3"/>
      <c r="G1377" s="3"/>
      <c r="H1377" s="3"/>
      <c r="I1377" s="3"/>
      <c r="J1377" s="3"/>
    </row>
    <row r="1378" spans="3:10" x14ac:dyDescent="0.25">
      <c r="C1378" s="3"/>
      <c r="E1378" s="3"/>
      <c r="F1378" s="3"/>
      <c r="G1378" s="3"/>
      <c r="H1378" s="3"/>
      <c r="I1378" s="3"/>
      <c r="J1378" s="3"/>
    </row>
    <row r="1379" spans="3:10" x14ac:dyDescent="0.25">
      <c r="C1379" s="3"/>
      <c r="E1379" s="3"/>
      <c r="F1379" s="3"/>
      <c r="G1379" s="3"/>
      <c r="H1379" s="3"/>
      <c r="I1379" s="3"/>
      <c r="J1379" s="3"/>
    </row>
    <row r="1380" spans="3:10" x14ac:dyDescent="0.25">
      <c r="C1380" s="3"/>
      <c r="E1380" s="3"/>
      <c r="F1380" s="3"/>
      <c r="G1380" s="3"/>
      <c r="H1380" s="3"/>
      <c r="I1380" s="3"/>
      <c r="J1380" s="3"/>
    </row>
    <row r="1381" spans="3:10" x14ac:dyDescent="0.25">
      <c r="C1381" s="3"/>
      <c r="E1381" s="3"/>
      <c r="F1381" s="3"/>
      <c r="G1381" s="3"/>
      <c r="H1381" s="3"/>
      <c r="I1381" s="3"/>
      <c r="J1381" s="3"/>
    </row>
    <row r="1382" spans="3:10" x14ac:dyDescent="0.25">
      <c r="C1382" s="3"/>
      <c r="E1382" s="3"/>
      <c r="F1382" s="3"/>
      <c r="G1382" s="3"/>
      <c r="H1382" s="3"/>
      <c r="I1382" s="3"/>
      <c r="J1382" s="3"/>
    </row>
    <row r="1383" spans="3:10" x14ac:dyDescent="0.25">
      <c r="C1383" s="3"/>
      <c r="E1383" s="3"/>
      <c r="F1383" s="3"/>
      <c r="G1383" s="3"/>
      <c r="H1383" s="3"/>
      <c r="I1383" s="3"/>
      <c r="J1383" s="3"/>
    </row>
    <row r="1384" spans="3:10" x14ac:dyDescent="0.25">
      <c r="C1384" s="3"/>
      <c r="E1384" s="3"/>
      <c r="F1384" s="3"/>
      <c r="G1384" s="3"/>
      <c r="H1384" s="3"/>
      <c r="I1384" s="3"/>
      <c r="J1384" s="3"/>
    </row>
    <row r="1385" spans="3:10" x14ac:dyDescent="0.25">
      <c r="C1385" s="3"/>
      <c r="E1385" s="3"/>
      <c r="F1385" s="3"/>
      <c r="G1385" s="3"/>
      <c r="H1385" s="3"/>
      <c r="I1385" s="3"/>
      <c r="J1385" s="3"/>
    </row>
    <row r="1386" spans="3:10" x14ac:dyDescent="0.25">
      <c r="C1386" s="3"/>
      <c r="E1386" s="3"/>
      <c r="F1386" s="3"/>
      <c r="G1386" s="3"/>
      <c r="H1386" s="3"/>
      <c r="I1386" s="3"/>
      <c r="J1386" s="3"/>
    </row>
    <row r="1387" spans="3:10" x14ac:dyDescent="0.25">
      <c r="C1387" s="3"/>
      <c r="E1387" s="3"/>
      <c r="F1387" s="3"/>
      <c r="G1387" s="3"/>
      <c r="H1387" s="3"/>
      <c r="I1387" s="3"/>
      <c r="J1387" s="3"/>
    </row>
    <row r="1388" spans="3:10" x14ac:dyDescent="0.25">
      <c r="C1388" s="3"/>
      <c r="E1388" s="3"/>
      <c r="F1388" s="3"/>
      <c r="G1388" s="3"/>
      <c r="H1388" s="3"/>
      <c r="I1388" s="3"/>
      <c r="J1388" s="3"/>
    </row>
    <row r="1389" spans="3:10" x14ac:dyDescent="0.25">
      <c r="C1389" s="3"/>
      <c r="E1389" s="3"/>
      <c r="F1389" s="3"/>
      <c r="G1389" s="3"/>
      <c r="H1389" s="3"/>
      <c r="I1389" s="3"/>
      <c r="J1389" s="3"/>
    </row>
    <row r="1390" spans="3:10" x14ac:dyDescent="0.25">
      <c r="C1390" s="3"/>
      <c r="E1390" s="3"/>
      <c r="F1390" s="3"/>
      <c r="G1390" s="3"/>
      <c r="H1390" s="3"/>
      <c r="I1390" s="3"/>
      <c r="J1390" s="3"/>
    </row>
    <row r="1391" spans="3:10" x14ac:dyDescent="0.25">
      <c r="C1391" s="3"/>
      <c r="E1391" s="3"/>
      <c r="F1391" s="3"/>
      <c r="G1391" s="3"/>
      <c r="H1391" s="3"/>
      <c r="I1391" s="3"/>
      <c r="J1391" s="3"/>
    </row>
    <row r="1392" spans="3:10" x14ac:dyDescent="0.25">
      <c r="C1392" s="3"/>
      <c r="E1392" s="3"/>
      <c r="F1392" s="3"/>
      <c r="G1392" s="3"/>
      <c r="H1392" s="3"/>
      <c r="I1392" s="3"/>
      <c r="J1392" s="3"/>
    </row>
    <row r="1393" spans="3:10" x14ac:dyDescent="0.25">
      <c r="C1393" s="3"/>
      <c r="E1393" s="3"/>
      <c r="F1393" s="3"/>
      <c r="G1393" s="3"/>
      <c r="H1393" s="3"/>
      <c r="I1393" s="3"/>
      <c r="J1393" s="3"/>
    </row>
    <row r="1394" spans="3:10" x14ac:dyDescent="0.25">
      <c r="C1394" s="3"/>
      <c r="E1394" s="3"/>
      <c r="F1394" s="3"/>
      <c r="G1394" s="3"/>
      <c r="H1394" s="3"/>
      <c r="I1394" s="3"/>
      <c r="J1394" s="3"/>
    </row>
    <row r="1395" spans="3:10" x14ac:dyDescent="0.25">
      <c r="C1395" s="3"/>
      <c r="E1395" s="3"/>
      <c r="F1395" s="3"/>
      <c r="G1395" s="3"/>
      <c r="H1395" s="3"/>
      <c r="I1395" s="3"/>
      <c r="J1395" s="3"/>
    </row>
    <row r="1396" spans="3:10" x14ac:dyDescent="0.25">
      <c r="C1396" s="3"/>
      <c r="E1396" s="3"/>
      <c r="F1396" s="3"/>
      <c r="G1396" s="3"/>
      <c r="H1396" s="3"/>
      <c r="I1396" s="3"/>
      <c r="J1396" s="3"/>
    </row>
    <row r="1397" spans="3:10" x14ac:dyDescent="0.25">
      <c r="C1397" s="3"/>
      <c r="E1397" s="3"/>
      <c r="F1397" s="3"/>
      <c r="G1397" s="3"/>
      <c r="H1397" s="3"/>
      <c r="I1397" s="3"/>
      <c r="J1397" s="3"/>
    </row>
    <row r="1398" spans="3:10" x14ac:dyDescent="0.25">
      <c r="C1398" s="3"/>
      <c r="E1398" s="3"/>
      <c r="F1398" s="3"/>
      <c r="G1398" s="3"/>
      <c r="H1398" s="3"/>
      <c r="I1398" s="3"/>
      <c r="J1398" s="3"/>
    </row>
    <row r="1399" spans="3:10" x14ac:dyDescent="0.25">
      <c r="C1399" s="3"/>
      <c r="E1399" s="3"/>
      <c r="F1399" s="3"/>
      <c r="G1399" s="3"/>
      <c r="H1399" s="3"/>
      <c r="I1399" s="3"/>
      <c r="J1399" s="3"/>
    </row>
    <row r="1400" spans="3:10" x14ac:dyDescent="0.25">
      <c r="C1400" s="3"/>
      <c r="E1400" s="3"/>
      <c r="F1400" s="3"/>
      <c r="G1400" s="3"/>
      <c r="H1400" s="3"/>
      <c r="I1400" s="3"/>
      <c r="J1400" s="3"/>
    </row>
    <row r="1401" spans="3:10" x14ac:dyDescent="0.25">
      <c r="C1401" s="3"/>
      <c r="E1401" s="3"/>
      <c r="F1401" s="3"/>
      <c r="G1401" s="3"/>
      <c r="H1401" s="3"/>
      <c r="I1401" s="3"/>
      <c r="J1401" s="3"/>
    </row>
    <row r="1402" spans="3:10" x14ac:dyDescent="0.25">
      <c r="C1402" s="3"/>
      <c r="E1402" s="3"/>
      <c r="F1402" s="3"/>
      <c r="G1402" s="3"/>
      <c r="H1402" s="3"/>
      <c r="I1402" s="3"/>
      <c r="J1402" s="3"/>
    </row>
    <row r="1403" spans="3:10" x14ac:dyDescent="0.25">
      <c r="C1403" s="3"/>
      <c r="E1403" s="3"/>
      <c r="F1403" s="3"/>
      <c r="G1403" s="3"/>
      <c r="H1403" s="3"/>
      <c r="I1403" s="3"/>
      <c r="J1403" s="3"/>
    </row>
    <row r="1404" spans="3:10" x14ac:dyDescent="0.25">
      <c r="C1404" s="3"/>
      <c r="E1404" s="3"/>
      <c r="F1404" s="3"/>
      <c r="G1404" s="3"/>
      <c r="H1404" s="3"/>
      <c r="I1404" s="3"/>
      <c r="J1404" s="3"/>
    </row>
    <row r="1405" spans="3:10" x14ac:dyDescent="0.25">
      <c r="C1405" s="3"/>
      <c r="E1405" s="3"/>
      <c r="F1405" s="3"/>
      <c r="G1405" s="3"/>
      <c r="H1405" s="3"/>
      <c r="I1405" s="3"/>
      <c r="J1405" s="3"/>
    </row>
    <row r="1406" spans="3:10" x14ac:dyDescent="0.25">
      <c r="C1406" s="3"/>
      <c r="E1406" s="3"/>
      <c r="F1406" s="3"/>
      <c r="G1406" s="3"/>
      <c r="H1406" s="3"/>
      <c r="I1406" s="3"/>
      <c r="J1406" s="3"/>
    </row>
    <row r="1407" spans="3:10" x14ac:dyDescent="0.25">
      <c r="C1407" s="3"/>
      <c r="E1407" s="3"/>
      <c r="F1407" s="3"/>
      <c r="G1407" s="3"/>
      <c r="H1407" s="3"/>
      <c r="I1407" s="3"/>
      <c r="J1407" s="3"/>
    </row>
    <row r="1408" spans="3:10" x14ac:dyDescent="0.25">
      <c r="C1408" s="3"/>
      <c r="E1408" s="3"/>
      <c r="F1408" s="3"/>
      <c r="G1408" s="3"/>
      <c r="H1408" s="3"/>
      <c r="I1408" s="3"/>
      <c r="J1408" s="3"/>
    </row>
    <row r="1409" spans="3:10" x14ac:dyDescent="0.25">
      <c r="C1409" s="3"/>
      <c r="E1409" s="3"/>
      <c r="F1409" s="3"/>
      <c r="G1409" s="3"/>
      <c r="H1409" s="3"/>
      <c r="I1409" s="3"/>
      <c r="J1409" s="3"/>
    </row>
    <row r="1410" spans="3:10" x14ac:dyDescent="0.25">
      <c r="C1410" s="3"/>
      <c r="E1410" s="3"/>
      <c r="F1410" s="3"/>
      <c r="G1410" s="3"/>
      <c r="H1410" s="3"/>
      <c r="I1410" s="3"/>
      <c r="J1410" s="3"/>
    </row>
    <row r="1411" spans="3:10" x14ac:dyDescent="0.25">
      <c r="C1411" s="3"/>
      <c r="E1411" s="3"/>
      <c r="F1411" s="3"/>
      <c r="G1411" s="3"/>
      <c r="H1411" s="3"/>
      <c r="I1411" s="3"/>
      <c r="J1411" s="3"/>
    </row>
    <row r="1412" spans="3:10" x14ac:dyDescent="0.25">
      <c r="C1412" s="3"/>
      <c r="E1412" s="3"/>
      <c r="F1412" s="3"/>
      <c r="G1412" s="3"/>
      <c r="H1412" s="3"/>
      <c r="I1412" s="3"/>
      <c r="J1412" s="3"/>
    </row>
    <row r="1413" spans="3:10" x14ac:dyDescent="0.25">
      <c r="C1413" s="3"/>
      <c r="E1413" s="3"/>
      <c r="F1413" s="3"/>
      <c r="G1413" s="3"/>
      <c r="H1413" s="3"/>
      <c r="I1413" s="3"/>
      <c r="J1413" s="3"/>
    </row>
    <row r="1414" spans="3:10" x14ac:dyDescent="0.25">
      <c r="C1414" s="3"/>
      <c r="E1414" s="3"/>
      <c r="F1414" s="3"/>
      <c r="G1414" s="3"/>
      <c r="H1414" s="3"/>
      <c r="I1414" s="3"/>
      <c r="J1414" s="3"/>
    </row>
    <row r="1415" spans="3:10" x14ac:dyDescent="0.25">
      <c r="C1415" s="3"/>
      <c r="E1415" s="3"/>
      <c r="F1415" s="3"/>
      <c r="G1415" s="3"/>
      <c r="H1415" s="3"/>
      <c r="I1415" s="3"/>
      <c r="J1415" s="3"/>
    </row>
    <row r="1416" spans="3:10" x14ac:dyDescent="0.25">
      <c r="C1416" s="3"/>
      <c r="E1416" s="3"/>
      <c r="F1416" s="3"/>
      <c r="G1416" s="3"/>
      <c r="H1416" s="3"/>
      <c r="I1416" s="3"/>
      <c r="J1416" s="3"/>
    </row>
    <row r="1417" spans="3:10" x14ac:dyDescent="0.25">
      <c r="C1417" s="3"/>
      <c r="E1417" s="3"/>
      <c r="F1417" s="3"/>
      <c r="G1417" s="3"/>
      <c r="H1417" s="3"/>
      <c r="I1417" s="3"/>
      <c r="J1417" s="3"/>
    </row>
    <row r="1418" spans="3:10" x14ac:dyDescent="0.25">
      <c r="C1418" s="3"/>
      <c r="E1418" s="3"/>
      <c r="F1418" s="3"/>
      <c r="G1418" s="3"/>
      <c r="H1418" s="3"/>
      <c r="I1418" s="3"/>
      <c r="J1418" s="3"/>
    </row>
    <row r="1419" spans="3:10" x14ac:dyDescent="0.25">
      <c r="C1419" s="3"/>
      <c r="E1419" s="3"/>
      <c r="F1419" s="3"/>
      <c r="G1419" s="3"/>
      <c r="H1419" s="3"/>
      <c r="I1419" s="3"/>
      <c r="J1419" s="3"/>
    </row>
    <row r="1420" spans="3:10" x14ac:dyDescent="0.25">
      <c r="C1420" s="3"/>
      <c r="E1420" s="3"/>
      <c r="F1420" s="3"/>
      <c r="G1420" s="3"/>
      <c r="H1420" s="3"/>
      <c r="I1420" s="3"/>
      <c r="J1420" s="3"/>
    </row>
    <row r="1421" spans="3:10" x14ac:dyDescent="0.25">
      <c r="C1421" s="3"/>
      <c r="E1421" s="3"/>
      <c r="F1421" s="3"/>
      <c r="G1421" s="3"/>
      <c r="H1421" s="3"/>
      <c r="I1421" s="3"/>
      <c r="J1421" s="3"/>
    </row>
    <row r="1422" spans="3:10" x14ac:dyDescent="0.25">
      <c r="C1422" s="3"/>
      <c r="E1422" s="3"/>
      <c r="F1422" s="3"/>
      <c r="G1422" s="3"/>
      <c r="H1422" s="3"/>
      <c r="I1422" s="3"/>
      <c r="J1422" s="3"/>
    </row>
    <row r="1423" spans="3:10" x14ac:dyDescent="0.25">
      <c r="C1423" s="3"/>
      <c r="E1423" s="3"/>
      <c r="F1423" s="3"/>
      <c r="G1423" s="3"/>
      <c r="H1423" s="3"/>
      <c r="I1423" s="3"/>
      <c r="J1423" s="3"/>
    </row>
    <row r="1424" spans="3:10" x14ac:dyDescent="0.25">
      <c r="C1424" s="3"/>
      <c r="E1424" s="3"/>
      <c r="F1424" s="3"/>
      <c r="G1424" s="3"/>
      <c r="H1424" s="3"/>
      <c r="I1424" s="3"/>
      <c r="J1424" s="3"/>
    </row>
    <row r="1425" spans="3:10" x14ac:dyDescent="0.25">
      <c r="C1425" s="3"/>
      <c r="E1425" s="3"/>
      <c r="F1425" s="3"/>
      <c r="G1425" s="3"/>
      <c r="H1425" s="3"/>
      <c r="I1425" s="3"/>
      <c r="J1425" s="3"/>
    </row>
    <row r="1426" spans="3:10" x14ac:dyDescent="0.25">
      <c r="C1426" s="3"/>
      <c r="E1426" s="3"/>
      <c r="F1426" s="3"/>
      <c r="G1426" s="3"/>
      <c r="H1426" s="3"/>
      <c r="I1426" s="3"/>
      <c r="J1426" s="3"/>
    </row>
    <row r="1427" spans="3:10" x14ac:dyDescent="0.25">
      <c r="C1427" s="3"/>
      <c r="E1427" s="3"/>
      <c r="F1427" s="3"/>
      <c r="G1427" s="3"/>
      <c r="H1427" s="3"/>
      <c r="I1427" s="3"/>
      <c r="J1427" s="3"/>
    </row>
    <row r="1428" spans="3:10" x14ac:dyDescent="0.25">
      <c r="C1428" s="3"/>
      <c r="E1428" s="3"/>
      <c r="F1428" s="3"/>
      <c r="G1428" s="3"/>
      <c r="H1428" s="3"/>
      <c r="I1428" s="3"/>
      <c r="J1428" s="3"/>
    </row>
    <row r="1429" spans="3:10" x14ac:dyDescent="0.25">
      <c r="C1429" s="3"/>
      <c r="E1429" s="3"/>
      <c r="F1429" s="3"/>
      <c r="G1429" s="3"/>
      <c r="H1429" s="3"/>
      <c r="I1429" s="3"/>
      <c r="J1429" s="3"/>
    </row>
    <row r="1430" spans="3:10" x14ac:dyDescent="0.25">
      <c r="C1430" s="3"/>
      <c r="E1430" s="3"/>
      <c r="F1430" s="3"/>
      <c r="G1430" s="3"/>
      <c r="H1430" s="3"/>
      <c r="I1430" s="3"/>
      <c r="J1430" s="3"/>
    </row>
    <row r="1431" spans="3:10" x14ac:dyDescent="0.25">
      <c r="C1431" s="3"/>
      <c r="E1431" s="3"/>
      <c r="F1431" s="3"/>
      <c r="G1431" s="3"/>
      <c r="H1431" s="3"/>
      <c r="I1431" s="3"/>
      <c r="J1431" s="3"/>
    </row>
    <row r="1432" spans="3:10" x14ac:dyDescent="0.25">
      <c r="C1432" s="3"/>
      <c r="E1432" s="3"/>
      <c r="F1432" s="3"/>
      <c r="G1432" s="3"/>
      <c r="H1432" s="3"/>
      <c r="I1432" s="3"/>
      <c r="J1432" s="3"/>
    </row>
    <row r="1433" spans="3:10" x14ac:dyDescent="0.25">
      <c r="C1433" s="3"/>
      <c r="E1433" s="3"/>
      <c r="F1433" s="3"/>
      <c r="G1433" s="3"/>
      <c r="H1433" s="3"/>
      <c r="I1433" s="3"/>
      <c r="J1433" s="3"/>
    </row>
    <row r="1434" spans="3:10" x14ac:dyDescent="0.25">
      <c r="C1434" s="3"/>
      <c r="E1434" s="3"/>
      <c r="F1434" s="3"/>
      <c r="G1434" s="3"/>
      <c r="H1434" s="3"/>
      <c r="I1434" s="3"/>
      <c r="J1434" s="3"/>
    </row>
    <row r="1435" spans="3:10" x14ac:dyDescent="0.25">
      <c r="C1435" s="3"/>
      <c r="E1435" s="3"/>
      <c r="F1435" s="3"/>
      <c r="G1435" s="3"/>
      <c r="H1435" s="3"/>
      <c r="I1435" s="3"/>
      <c r="J1435" s="3"/>
    </row>
    <row r="1436" spans="3:10" x14ac:dyDescent="0.25">
      <c r="C1436" s="3"/>
      <c r="E1436" s="3"/>
      <c r="F1436" s="3"/>
      <c r="G1436" s="3"/>
      <c r="H1436" s="3"/>
      <c r="I1436" s="3"/>
      <c r="J1436" s="3"/>
    </row>
    <row r="1437" spans="3:10" x14ac:dyDescent="0.25">
      <c r="C1437" s="3"/>
      <c r="E1437" s="3"/>
      <c r="F1437" s="3"/>
      <c r="G1437" s="3"/>
      <c r="H1437" s="3"/>
      <c r="I1437" s="3"/>
      <c r="J1437" s="3"/>
    </row>
    <row r="1438" spans="3:10" x14ac:dyDescent="0.25">
      <c r="C1438" s="3"/>
      <c r="E1438" s="3"/>
      <c r="F1438" s="3"/>
      <c r="G1438" s="3"/>
      <c r="H1438" s="3"/>
      <c r="I1438" s="3"/>
      <c r="J1438" s="3"/>
    </row>
    <row r="1439" spans="3:10" x14ac:dyDescent="0.25">
      <c r="C1439" s="3"/>
      <c r="E1439" s="3"/>
      <c r="F1439" s="3"/>
      <c r="G1439" s="3"/>
      <c r="H1439" s="3"/>
      <c r="I1439" s="3"/>
      <c r="J1439" s="3"/>
    </row>
    <row r="1440" spans="3:10" x14ac:dyDescent="0.25">
      <c r="C1440" s="3"/>
      <c r="E1440" s="3"/>
      <c r="F1440" s="3"/>
      <c r="G1440" s="3"/>
      <c r="H1440" s="3"/>
      <c r="I1440" s="3"/>
      <c r="J1440" s="3"/>
    </row>
    <row r="1441" spans="3:10" x14ac:dyDescent="0.25">
      <c r="C1441" s="3"/>
      <c r="E1441" s="3"/>
      <c r="F1441" s="3"/>
      <c r="G1441" s="3"/>
      <c r="H1441" s="3"/>
      <c r="I1441" s="3"/>
      <c r="J1441" s="3"/>
    </row>
    <row r="1442" spans="3:10" x14ac:dyDescent="0.25">
      <c r="C1442" s="3"/>
      <c r="E1442" s="3"/>
      <c r="F1442" s="3"/>
      <c r="G1442" s="3"/>
      <c r="H1442" s="3"/>
      <c r="I1442" s="3"/>
      <c r="J1442" s="3"/>
    </row>
    <row r="1443" spans="3:10" x14ac:dyDescent="0.25">
      <c r="C1443" s="3"/>
      <c r="E1443" s="3"/>
      <c r="F1443" s="3"/>
      <c r="G1443" s="3"/>
      <c r="H1443" s="3"/>
      <c r="I1443" s="3"/>
      <c r="J1443" s="3"/>
    </row>
    <row r="1444" spans="3:10" x14ac:dyDescent="0.25">
      <c r="C1444" s="3"/>
      <c r="E1444" s="3"/>
      <c r="F1444" s="3"/>
      <c r="G1444" s="3"/>
      <c r="H1444" s="3"/>
      <c r="I1444" s="3"/>
      <c r="J1444" s="3"/>
    </row>
    <row r="1445" spans="3:10" x14ac:dyDescent="0.25">
      <c r="C1445" s="3"/>
      <c r="E1445" s="3"/>
      <c r="F1445" s="3"/>
      <c r="G1445" s="3"/>
      <c r="H1445" s="3"/>
      <c r="I1445" s="3"/>
      <c r="J1445" s="3"/>
    </row>
    <row r="1446" spans="3:10" x14ac:dyDescent="0.25">
      <c r="C1446" s="3"/>
      <c r="E1446" s="3"/>
      <c r="F1446" s="3"/>
      <c r="G1446" s="3"/>
      <c r="H1446" s="3"/>
      <c r="I1446" s="3"/>
      <c r="J1446" s="3"/>
    </row>
    <row r="1447" spans="3:10" x14ac:dyDescent="0.25">
      <c r="C1447" s="3"/>
      <c r="E1447" s="3"/>
      <c r="F1447" s="3"/>
      <c r="G1447" s="3"/>
      <c r="H1447" s="3"/>
      <c r="I1447" s="3"/>
      <c r="J1447" s="3"/>
    </row>
    <row r="1448" spans="3:10" x14ac:dyDescent="0.25">
      <c r="C1448" s="3"/>
      <c r="E1448" s="3"/>
      <c r="F1448" s="3"/>
      <c r="G1448" s="3"/>
      <c r="H1448" s="3"/>
      <c r="I1448" s="3"/>
      <c r="J1448" s="3"/>
    </row>
    <row r="1449" spans="3:10" x14ac:dyDescent="0.25">
      <c r="C1449" s="3"/>
      <c r="E1449" s="3"/>
      <c r="F1449" s="3"/>
      <c r="G1449" s="3"/>
      <c r="H1449" s="3"/>
      <c r="I1449" s="3"/>
      <c r="J1449" s="3"/>
    </row>
    <row r="1450" spans="3:10" x14ac:dyDescent="0.25">
      <c r="C1450" s="3"/>
      <c r="E1450" s="3"/>
      <c r="F1450" s="3"/>
      <c r="G1450" s="3"/>
      <c r="H1450" s="3"/>
      <c r="I1450" s="3"/>
      <c r="J1450" s="3"/>
    </row>
    <row r="1451" spans="3:10" x14ac:dyDescent="0.25">
      <c r="C1451" s="3"/>
      <c r="E1451" s="3"/>
      <c r="F1451" s="3"/>
      <c r="G1451" s="3"/>
      <c r="H1451" s="3"/>
      <c r="I1451" s="3"/>
      <c r="J1451" s="3"/>
    </row>
    <row r="1452" spans="3:10" x14ac:dyDescent="0.25">
      <c r="C1452" s="3"/>
      <c r="E1452" s="3"/>
      <c r="F1452" s="3"/>
      <c r="G1452" s="3"/>
      <c r="H1452" s="3"/>
      <c r="I1452" s="3"/>
      <c r="J1452" s="3"/>
    </row>
    <row r="1453" spans="3:10" x14ac:dyDescent="0.25">
      <c r="C1453" s="3"/>
      <c r="E1453" s="3"/>
      <c r="F1453" s="3"/>
      <c r="G1453" s="3"/>
      <c r="H1453" s="3"/>
      <c r="I1453" s="3"/>
      <c r="J1453" s="3"/>
    </row>
    <row r="1454" spans="3:10" x14ac:dyDescent="0.25">
      <c r="C1454" s="3"/>
      <c r="E1454" s="3"/>
      <c r="F1454" s="3"/>
      <c r="G1454" s="3"/>
      <c r="H1454" s="3"/>
      <c r="I1454" s="3"/>
      <c r="J1454" s="3"/>
    </row>
    <row r="1455" spans="3:10" x14ac:dyDescent="0.25">
      <c r="C1455" s="3"/>
      <c r="E1455" s="3"/>
      <c r="F1455" s="3"/>
      <c r="G1455" s="3"/>
      <c r="H1455" s="3"/>
      <c r="I1455" s="3"/>
      <c r="J1455" s="3"/>
    </row>
    <row r="1456" spans="3:10" x14ac:dyDescent="0.25">
      <c r="C1456" s="3"/>
      <c r="E1456" s="3"/>
      <c r="F1456" s="3"/>
      <c r="G1456" s="3"/>
      <c r="H1456" s="3"/>
      <c r="I1456" s="3"/>
      <c r="J1456" s="3"/>
    </row>
    <row r="1457" spans="3:10" x14ac:dyDescent="0.25">
      <c r="C1457" s="3"/>
      <c r="E1457" s="3"/>
      <c r="F1457" s="3"/>
      <c r="G1457" s="3"/>
      <c r="H1457" s="3"/>
      <c r="I1457" s="3"/>
      <c r="J1457" s="3"/>
    </row>
    <row r="1458" spans="3:10" x14ac:dyDescent="0.25">
      <c r="C1458" s="3"/>
      <c r="E1458" s="3"/>
      <c r="F1458" s="3"/>
      <c r="G1458" s="3"/>
      <c r="H1458" s="3"/>
      <c r="I1458" s="3"/>
      <c r="J1458" s="3"/>
    </row>
    <row r="1459" spans="3:10" x14ac:dyDescent="0.25">
      <c r="C1459" s="3"/>
      <c r="E1459" s="3"/>
      <c r="F1459" s="3"/>
      <c r="G1459" s="3"/>
      <c r="H1459" s="3"/>
      <c r="I1459" s="3"/>
      <c r="J1459" s="3"/>
    </row>
    <row r="1460" spans="3:10" x14ac:dyDescent="0.25">
      <c r="C1460" s="3"/>
      <c r="E1460" s="3"/>
      <c r="F1460" s="3"/>
      <c r="G1460" s="3"/>
      <c r="H1460" s="3"/>
      <c r="I1460" s="3"/>
      <c r="J1460" s="3"/>
    </row>
    <row r="1461" spans="3:10" x14ac:dyDescent="0.25">
      <c r="C1461" s="3"/>
      <c r="E1461" s="3"/>
      <c r="F1461" s="3"/>
      <c r="G1461" s="3"/>
      <c r="H1461" s="3"/>
      <c r="I1461" s="3"/>
      <c r="J1461" s="3"/>
    </row>
    <row r="1462" spans="3:10" x14ac:dyDescent="0.25">
      <c r="C1462" s="3"/>
      <c r="E1462" s="3"/>
      <c r="F1462" s="3"/>
      <c r="G1462" s="3"/>
      <c r="H1462" s="3"/>
      <c r="I1462" s="3"/>
      <c r="J1462" s="3"/>
    </row>
    <row r="1463" spans="3:10" x14ac:dyDescent="0.25">
      <c r="C1463" s="3"/>
      <c r="E1463" s="3"/>
      <c r="F1463" s="3"/>
      <c r="G1463" s="3"/>
      <c r="H1463" s="3"/>
      <c r="I1463" s="3"/>
      <c r="J1463" s="3"/>
    </row>
    <row r="1464" spans="3:10" x14ac:dyDescent="0.25">
      <c r="C1464" s="3"/>
      <c r="E1464" s="3"/>
      <c r="F1464" s="3"/>
      <c r="G1464" s="3"/>
      <c r="H1464" s="3"/>
      <c r="I1464" s="3"/>
      <c r="J1464" s="3"/>
    </row>
    <row r="1465" spans="3:10" x14ac:dyDescent="0.25">
      <c r="C1465" s="3"/>
      <c r="E1465" s="3"/>
      <c r="F1465" s="3"/>
      <c r="G1465" s="3"/>
      <c r="H1465" s="3"/>
      <c r="I1465" s="3"/>
      <c r="J1465" s="3"/>
    </row>
    <row r="1466" spans="3:10" x14ac:dyDescent="0.25">
      <c r="C1466" s="3"/>
      <c r="E1466" s="3"/>
      <c r="F1466" s="3"/>
      <c r="G1466" s="3"/>
      <c r="H1466" s="3"/>
      <c r="I1466" s="3"/>
      <c r="J1466" s="3"/>
    </row>
    <row r="1467" spans="3:10" x14ac:dyDescent="0.25">
      <c r="C1467" s="3"/>
      <c r="E1467" s="3"/>
      <c r="F1467" s="3"/>
      <c r="G1467" s="3"/>
      <c r="H1467" s="3"/>
      <c r="I1467" s="3"/>
      <c r="J1467" s="3"/>
    </row>
    <row r="1468" spans="3:10" x14ac:dyDescent="0.25">
      <c r="C1468" s="3"/>
      <c r="E1468" s="3"/>
      <c r="F1468" s="3"/>
      <c r="G1468" s="3"/>
      <c r="H1468" s="3"/>
      <c r="I1468" s="3"/>
      <c r="J1468" s="3"/>
    </row>
    <row r="1469" spans="3:10" x14ac:dyDescent="0.25">
      <c r="C1469" s="3"/>
      <c r="E1469" s="3"/>
      <c r="F1469" s="3"/>
      <c r="G1469" s="3"/>
      <c r="H1469" s="3"/>
      <c r="I1469" s="3"/>
      <c r="J1469" s="3"/>
    </row>
    <row r="1470" spans="3:10" x14ac:dyDescent="0.25">
      <c r="C1470" s="3"/>
      <c r="E1470" s="3"/>
      <c r="F1470" s="3"/>
      <c r="G1470" s="3"/>
      <c r="H1470" s="3"/>
      <c r="I1470" s="3"/>
      <c r="J1470" s="3"/>
    </row>
    <row r="1471" spans="3:10" x14ac:dyDescent="0.25">
      <c r="C1471" s="3"/>
      <c r="E1471" s="3"/>
      <c r="F1471" s="3"/>
      <c r="G1471" s="3"/>
      <c r="H1471" s="3"/>
      <c r="I1471" s="3"/>
      <c r="J1471" s="3"/>
    </row>
    <row r="1472" spans="3:10" x14ac:dyDescent="0.25">
      <c r="C1472" s="3"/>
      <c r="E1472" s="3"/>
      <c r="F1472" s="3"/>
      <c r="G1472" s="3"/>
      <c r="H1472" s="3"/>
      <c r="I1472" s="3"/>
      <c r="J1472" s="3"/>
    </row>
    <row r="1473" spans="3:10" x14ac:dyDescent="0.25">
      <c r="C1473" s="3"/>
      <c r="E1473" s="3"/>
      <c r="F1473" s="3"/>
      <c r="G1473" s="3"/>
      <c r="H1473" s="3"/>
      <c r="I1473" s="3"/>
      <c r="J1473" s="3"/>
    </row>
    <row r="1474" spans="3:10" x14ac:dyDescent="0.25">
      <c r="C1474" s="3"/>
      <c r="E1474" s="3"/>
      <c r="F1474" s="3"/>
      <c r="G1474" s="3"/>
      <c r="H1474" s="3"/>
      <c r="I1474" s="3"/>
      <c r="J1474" s="3"/>
    </row>
    <row r="1475" spans="3:10" x14ac:dyDescent="0.25">
      <c r="C1475" s="3"/>
      <c r="E1475" s="3"/>
      <c r="F1475" s="3"/>
      <c r="G1475" s="3"/>
      <c r="H1475" s="3"/>
      <c r="I1475" s="3"/>
      <c r="J1475" s="3"/>
    </row>
    <row r="1476" spans="3:10" x14ac:dyDescent="0.25">
      <c r="C1476" s="3"/>
      <c r="E1476" s="3"/>
      <c r="F1476" s="3"/>
      <c r="G1476" s="3"/>
      <c r="H1476" s="3"/>
      <c r="I1476" s="3"/>
      <c r="J1476" s="3"/>
    </row>
    <row r="1477" spans="3:10" x14ac:dyDescent="0.25">
      <c r="C1477" s="3"/>
      <c r="E1477" s="3"/>
      <c r="F1477" s="3"/>
      <c r="G1477" s="3"/>
      <c r="H1477" s="3"/>
      <c r="I1477" s="3"/>
      <c r="J1477" s="3"/>
    </row>
    <row r="1478" spans="3:10" x14ac:dyDescent="0.25">
      <c r="C1478" s="3"/>
      <c r="E1478" s="3"/>
      <c r="F1478" s="3"/>
      <c r="G1478" s="3"/>
      <c r="H1478" s="3"/>
      <c r="I1478" s="3"/>
      <c r="J1478" s="3"/>
    </row>
    <row r="1479" spans="3:10" x14ac:dyDescent="0.25">
      <c r="C1479" s="3"/>
      <c r="E1479" s="3"/>
      <c r="F1479" s="3"/>
      <c r="G1479" s="3"/>
      <c r="H1479" s="3"/>
      <c r="I1479" s="3"/>
      <c r="J1479" s="3"/>
    </row>
    <row r="1480" spans="3:10" x14ac:dyDescent="0.25">
      <c r="C1480" s="3"/>
      <c r="E1480" s="3"/>
      <c r="F1480" s="3"/>
      <c r="G1480" s="3"/>
      <c r="H1480" s="3"/>
      <c r="I1480" s="3"/>
      <c r="J1480" s="3"/>
    </row>
    <row r="1481" spans="3:10" x14ac:dyDescent="0.25">
      <c r="C1481" s="3"/>
      <c r="E1481" s="3"/>
      <c r="F1481" s="3"/>
      <c r="G1481" s="3"/>
      <c r="H1481" s="3"/>
      <c r="I1481" s="3"/>
      <c r="J1481" s="3"/>
    </row>
    <row r="1482" spans="3:10" x14ac:dyDescent="0.25">
      <c r="C1482" s="3"/>
      <c r="E1482" s="3"/>
      <c r="F1482" s="3"/>
      <c r="G1482" s="3"/>
      <c r="H1482" s="3"/>
      <c r="I1482" s="3"/>
      <c r="J1482" s="3"/>
    </row>
    <row r="1483" spans="3:10" x14ac:dyDescent="0.25">
      <c r="C1483" s="3"/>
      <c r="E1483" s="3"/>
      <c r="F1483" s="3"/>
      <c r="G1483" s="3"/>
      <c r="H1483" s="3"/>
      <c r="I1483" s="3"/>
      <c r="J1483" s="3"/>
    </row>
    <row r="1484" spans="3:10" x14ac:dyDescent="0.25">
      <c r="C1484" s="3"/>
      <c r="E1484" s="3"/>
      <c r="F1484" s="3"/>
      <c r="G1484" s="3"/>
      <c r="H1484" s="3"/>
      <c r="I1484" s="3"/>
      <c r="J1484" s="3"/>
    </row>
    <row r="1485" spans="3:10" x14ac:dyDescent="0.25">
      <c r="C1485" s="3"/>
      <c r="E1485" s="3"/>
      <c r="F1485" s="3"/>
      <c r="G1485" s="3"/>
      <c r="H1485" s="3"/>
      <c r="I1485" s="3"/>
      <c r="J1485" s="3"/>
    </row>
    <row r="1486" spans="3:10" x14ac:dyDescent="0.25">
      <c r="C1486" s="3"/>
      <c r="E1486" s="3"/>
      <c r="F1486" s="3"/>
      <c r="G1486" s="3"/>
      <c r="H1486" s="3"/>
      <c r="I1486" s="3"/>
      <c r="J1486" s="3"/>
    </row>
    <row r="1487" spans="3:10" x14ac:dyDescent="0.25">
      <c r="C1487" s="3"/>
      <c r="E1487" s="3"/>
      <c r="F1487" s="3"/>
      <c r="G1487" s="3"/>
      <c r="H1487" s="3"/>
      <c r="I1487" s="3"/>
      <c r="J1487" s="3"/>
    </row>
    <row r="1488" spans="3:10" x14ac:dyDescent="0.25">
      <c r="C1488" s="3"/>
      <c r="E1488" s="3"/>
      <c r="F1488" s="3"/>
      <c r="G1488" s="3"/>
      <c r="H1488" s="3"/>
      <c r="I1488" s="3"/>
      <c r="J1488" s="3"/>
    </row>
    <row r="1489" spans="3:10" x14ac:dyDescent="0.25">
      <c r="C1489" s="3"/>
      <c r="E1489" s="3"/>
      <c r="F1489" s="3"/>
      <c r="G1489" s="3"/>
      <c r="H1489" s="3"/>
      <c r="I1489" s="3"/>
      <c r="J1489" s="3"/>
    </row>
    <row r="1490" spans="3:10" x14ac:dyDescent="0.25">
      <c r="C1490" s="3"/>
      <c r="E1490" s="3"/>
      <c r="F1490" s="3"/>
      <c r="G1490" s="3"/>
      <c r="H1490" s="3"/>
      <c r="I1490" s="3"/>
      <c r="J1490" s="3"/>
    </row>
    <row r="1491" spans="3:10" x14ac:dyDescent="0.25">
      <c r="C1491" s="3"/>
      <c r="E1491" s="3"/>
      <c r="F1491" s="3"/>
      <c r="G1491" s="3"/>
      <c r="H1491" s="3"/>
      <c r="I1491" s="3"/>
      <c r="J1491" s="3"/>
    </row>
    <row r="1492" spans="3:10" x14ac:dyDescent="0.25">
      <c r="C1492" s="3"/>
      <c r="E1492" s="3"/>
      <c r="F1492" s="3"/>
      <c r="G1492" s="3"/>
      <c r="H1492" s="3"/>
      <c r="I1492" s="3"/>
      <c r="J1492" s="3"/>
    </row>
    <row r="1493" spans="3:10" x14ac:dyDescent="0.25">
      <c r="C1493" s="3"/>
      <c r="E1493" s="3"/>
      <c r="F1493" s="3"/>
      <c r="G1493" s="3"/>
      <c r="H1493" s="3"/>
      <c r="I1493" s="3"/>
      <c r="J1493" s="3"/>
    </row>
    <row r="1494" spans="3:10" x14ac:dyDescent="0.25">
      <c r="C1494" s="3"/>
      <c r="E1494" s="3"/>
      <c r="F1494" s="3"/>
      <c r="G1494" s="3"/>
      <c r="H1494" s="3"/>
      <c r="I1494" s="3"/>
      <c r="J1494" s="3"/>
    </row>
    <row r="1495" spans="3:10" x14ac:dyDescent="0.25">
      <c r="C1495" s="3"/>
      <c r="E1495" s="3"/>
      <c r="F1495" s="3"/>
      <c r="G1495" s="3"/>
      <c r="H1495" s="3"/>
      <c r="I1495" s="3"/>
      <c r="J1495" s="3"/>
    </row>
    <row r="1496" spans="3:10" x14ac:dyDescent="0.25">
      <c r="C1496" s="3"/>
      <c r="E1496" s="3"/>
      <c r="F1496" s="3"/>
      <c r="G1496" s="3"/>
      <c r="H1496" s="3"/>
      <c r="I1496" s="3"/>
      <c r="J1496" s="3"/>
    </row>
    <row r="1497" spans="3:10" x14ac:dyDescent="0.25">
      <c r="C1497" s="3"/>
      <c r="E1497" s="3"/>
      <c r="F1497" s="3"/>
      <c r="G1497" s="3"/>
      <c r="H1497" s="3"/>
      <c r="I1497" s="3"/>
      <c r="J1497" s="3"/>
    </row>
    <row r="1498" spans="3:10" x14ac:dyDescent="0.25">
      <c r="C1498" s="3"/>
      <c r="E1498" s="3"/>
      <c r="F1498" s="3"/>
      <c r="G1498" s="3"/>
      <c r="H1498" s="3"/>
      <c r="I1498" s="3"/>
      <c r="J1498" s="3"/>
    </row>
    <row r="1499" spans="3:10" x14ac:dyDescent="0.25">
      <c r="C1499" s="3"/>
      <c r="E1499" s="3"/>
      <c r="F1499" s="3"/>
      <c r="G1499" s="3"/>
      <c r="H1499" s="3"/>
      <c r="I1499" s="3"/>
      <c r="J1499" s="3"/>
    </row>
    <row r="1500" spans="3:10" x14ac:dyDescent="0.25">
      <c r="C1500" s="3"/>
      <c r="E1500" s="3"/>
      <c r="F1500" s="3"/>
      <c r="G1500" s="3"/>
      <c r="H1500" s="3"/>
      <c r="I1500" s="3"/>
      <c r="J1500" s="3"/>
    </row>
    <row r="1501" spans="3:10" x14ac:dyDescent="0.25">
      <c r="C1501" s="3"/>
      <c r="E1501" s="3"/>
      <c r="F1501" s="3"/>
      <c r="G1501" s="3"/>
      <c r="H1501" s="3"/>
      <c r="I1501" s="3"/>
      <c r="J1501" s="3"/>
    </row>
    <row r="1502" spans="3:10" x14ac:dyDescent="0.25">
      <c r="C1502" s="3"/>
      <c r="E1502" s="3"/>
      <c r="F1502" s="3"/>
      <c r="G1502" s="3"/>
      <c r="H1502" s="3"/>
      <c r="I1502" s="3"/>
      <c r="J1502" s="3"/>
    </row>
    <row r="1503" spans="3:10" x14ac:dyDescent="0.25">
      <c r="C1503" s="3"/>
      <c r="E1503" s="3"/>
      <c r="F1503" s="3"/>
      <c r="G1503" s="3"/>
      <c r="H1503" s="3"/>
      <c r="I1503" s="3"/>
      <c r="J1503" s="3"/>
    </row>
    <row r="1504" spans="3:10" x14ac:dyDescent="0.25">
      <c r="C1504" s="3"/>
      <c r="E1504" s="3"/>
      <c r="F1504" s="3"/>
      <c r="G1504" s="3"/>
      <c r="H1504" s="3"/>
      <c r="I1504" s="3"/>
      <c r="J1504" s="3"/>
    </row>
    <row r="1505" spans="3:10" x14ac:dyDescent="0.25">
      <c r="C1505" s="3"/>
      <c r="E1505" s="3"/>
      <c r="F1505" s="3"/>
      <c r="G1505" s="3"/>
      <c r="H1505" s="3"/>
      <c r="I1505" s="3"/>
      <c r="J1505" s="3"/>
    </row>
    <row r="1506" spans="3:10" x14ac:dyDescent="0.25">
      <c r="C1506" s="3"/>
      <c r="E1506" s="3"/>
      <c r="F1506" s="3"/>
      <c r="G1506" s="3"/>
      <c r="H1506" s="3"/>
      <c r="I1506" s="3"/>
      <c r="J1506" s="3"/>
    </row>
    <row r="1507" spans="3:10" x14ac:dyDescent="0.25">
      <c r="C1507" s="3"/>
      <c r="E1507" s="3"/>
      <c r="F1507" s="3"/>
      <c r="G1507" s="3"/>
      <c r="H1507" s="3"/>
      <c r="I1507" s="3"/>
      <c r="J1507" s="3"/>
    </row>
    <row r="1508" spans="3:10" x14ac:dyDescent="0.25">
      <c r="C1508" s="3"/>
      <c r="E1508" s="3"/>
      <c r="F1508" s="3"/>
      <c r="G1508" s="3"/>
      <c r="H1508" s="3"/>
      <c r="I1508" s="3"/>
      <c r="J1508" s="3"/>
    </row>
    <row r="1509" spans="3:10" x14ac:dyDescent="0.25">
      <c r="C1509" s="3"/>
      <c r="E1509" s="3"/>
      <c r="F1509" s="3"/>
      <c r="G1509" s="3"/>
      <c r="H1509" s="3"/>
      <c r="I1509" s="3"/>
      <c r="J1509" s="3"/>
    </row>
    <row r="1510" spans="3:10" x14ac:dyDescent="0.25">
      <c r="C1510" s="3"/>
      <c r="E1510" s="3"/>
      <c r="F1510" s="3"/>
      <c r="G1510" s="3"/>
      <c r="H1510" s="3"/>
      <c r="I1510" s="3"/>
      <c r="J1510" s="3"/>
    </row>
    <row r="1511" spans="3:10" x14ac:dyDescent="0.25">
      <c r="C1511" s="3"/>
      <c r="E1511" s="3"/>
      <c r="F1511" s="3"/>
      <c r="G1511" s="3"/>
      <c r="H1511" s="3"/>
      <c r="I1511" s="3"/>
      <c r="J1511" s="3"/>
    </row>
    <row r="1512" spans="3:10" x14ac:dyDescent="0.25">
      <c r="C1512" s="3"/>
      <c r="E1512" s="3"/>
      <c r="F1512" s="3"/>
      <c r="G1512" s="3"/>
      <c r="H1512" s="3"/>
      <c r="I1512" s="3"/>
      <c r="J1512" s="3"/>
    </row>
    <row r="1513" spans="3:10" x14ac:dyDescent="0.25">
      <c r="C1513" s="3"/>
      <c r="E1513" s="3"/>
      <c r="F1513" s="3"/>
      <c r="G1513" s="3"/>
      <c r="H1513" s="3"/>
      <c r="I1513" s="3"/>
      <c r="J1513" s="3"/>
    </row>
    <row r="1514" spans="3:10" x14ac:dyDescent="0.25">
      <c r="C1514" s="3"/>
      <c r="E1514" s="3"/>
      <c r="F1514" s="3"/>
      <c r="G1514" s="3"/>
      <c r="H1514" s="3"/>
      <c r="I1514" s="3"/>
      <c r="J1514" s="3"/>
    </row>
    <row r="1515" spans="3:10" x14ac:dyDescent="0.25">
      <c r="C1515" s="3"/>
      <c r="E1515" s="3"/>
      <c r="F1515" s="3"/>
      <c r="G1515" s="3"/>
      <c r="H1515" s="3"/>
      <c r="I1515" s="3"/>
      <c r="J1515" s="3"/>
    </row>
    <row r="1516" spans="3:10" x14ac:dyDescent="0.25">
      <c r="C1516" s="3"/>
      <c r="E1516" s="3"/>
      <c r="F1516" s="3"/>
      <c r="G1516" s="3"/>
      <c r="H1516" s="3"/>
      <c r="I1516" s="3"/>
      <c r="J1516" s="3"/>
    </row>
    <row r="1517" spans="3:10" x14ac:dyDescent="0.25">
      <c r="C1517" s="3"/>
      <c r="E1517" s="3"/>
      <c r="F1517" s="3"/>
      <c r="G1517" s="3"/>
      <c r="H1517" s="3"/>
      <c r="I1517" s="3"/>
      <c r="J1517" s="3"/>
    </row>
    <row r="1518" spans="3:10" x14ac:dyDescent="0.25">
      <c r="C1518" s="3"/>
      <c r="E1518" s="3"/>
      <c r="F1518" s="3"/>
      <c r="G1518" s="3"/>
      <c r="H1518" s="3"/>
      <c r="I1518" s="3"/>
      <c r="J1518" s="3"/>
    </row>
    <row r="1519" spans="3:10" x14ac:dyDescent="0.25">
      <c r="C1519" s="3"/>
      <c r="E1519" s="3"/>
      <c r="F1519" s="3"/>
      <c r="G1519" s="3"/>
      <c r="H1519" s="3"/>
      <c r="I1519" s="3"/>
      <c r="J1519" s="3"/>
    </row>
    <row r="1520" spans="3:10" x14ac:dyDescent="0.25">
      <c r="C1520" s="3"/>
      <c r="E1520" s="3"/>
      <c r="F1520" s="3"/>
      <c r="G1520" s="3"/>
      <c r="H1520" s="3"/>
      <c r="I1520" s="3"/>
      <c r="J1520" s="3"/>
    </row>
    <row r="1521" spans="3:10" x14ac:dyDescent="0.25">
      <c r="C1521" s="3"/>
      <c r="E1521" s="3"/>
      <c r="F1521" s="3"/>
      <c r="G1521" s="3"/>
      <c r="H1521" s="3"/>
      <c r="I1521" s="3"/>
      <c r="J1521" s="3"/>
    </row>
    <row r="1522" spans="3:10" x14ac:dyDescent="0.25">
      <c r="C1522" s="3"/>
      <c r="E1522" s="3"/>
      <c r="F1522" s="3"/>
      <c r="G1522" s="3"/>
      <c r="H1522" s="3"/>
      <c r="I1522" s="3"/>
      <c r="J1522" s="3"/>
    </row>
    <row r="1523" spans="3:10" x14ac:dyDescent="0.25">
      <c r="C1523" s="3"/>
      <c r="E1523" s="3"/>
      <c r="F1523" s="3"/>
      <c r="G1523" s="3"/>
      <c r="H1523" s="3"/>
      <c r="I1523" s="3"/>
      <c r="J1523" s="3"/>
    </row>
    <row r="1524" spans="3:10" x14ac:dyDescent="0.25">
      <c r="C1524" s="3"/>
      <c r="E1524" s="3"/>
      <c r="F1524" s="3"/>
      <c r="G1524" s="3"/>
      <c r="H1524" s="3"/>
      <c r="I1524" s="3"/>
      <c r="J1524" s="3"/>
    </row>
    <row r="1525" spans="3:10" x14ac:dyDescent="0.25">
      <c r="C1525" s="3"/>
      <c r="E1525" s="3"/>
      <c r="F1525" s="3"/>
      <c r="G1525" s="3"/>
      <c r="H1525" s="3"/>
      <c r="I1525" s="3"/>
      <c r="J1525" s="3"/>
    </row>
    <row r="1526" spans="3:10" x14ac:dyDescent="0.25">
      <c r="C1526" s="3"/>
      <c r="E1526" s="3"/>
      <c r="F1526" s="3"/>
      <c r="G1526" s="3"/>
      <c r="H1526" s="3"/>
      <c r="I1526" s="3"/>
      <c r="J1526" s="3"/>
    </row>
    <row r="1527" spans="3:10" x14ac:dyDescent="0.25">
      <c r="C1527" s="3"/>
      <c r="E1527" s="3"/>
      <c r="F1527" s="3"/>
      <c r="G1527" s="3"/>
      <c r="H1527" s="3"/>
      <c r="I1527" s="3"/>
      <c r="J1527" s="3"/>
    </row>
    <row r="1528" spans="3:10" x14ac:dyDescent="0.25">
      <c r="C1528" s="3"/>
      <c r="E1528" s="3"/>
      <c r="F1528" s="3"/>
      <c r="G1528" s="3"/>
      <c r="H1528" s="3"/>
      <c r="I1528" s="3"/>
      <c r="J1528" s="3"/>
    </row>
    <row r="1529" spans="3:10" x14ac:dyDescent="0.25">
      <c r="C1529" s="3"/>
      <c r="E1529" s="3"/>
      <c r="F1529" s="3"/>
      <c r="G1529" s="3"/>
      <c r="H1529" s="3"/>
      <c r="I1529" s="3"/>
      <c r="J1529" s="3"/>
    </row>
    <row r="1530" spans="3:10" x14ac:dyDescent="0.25">
      <c r="C1530" s="3"/>
      <c r="E1530" s="3"/>
      <c r="F1530" s="3"/>
      <c r="G1530" s="3"/>
      <c r="H1530" s="3"/>
      <c r="I1530" s="3"/>
      <c r="J1530" s="3"/>
    </row>
    <row r="1531" spans="3:10" x14ac:dyDescent="0.25">
      <c r="C1531" s="3"/>
      <c r="E1531" s="3"/>
      <c r="F1531" s="3"/>
      <c r="G1531" s="3"/>
      <c r="H1531" s="3"/>
      <c r="I1531" s="3"/>
      <c r="J1531" s="3"/>
    </row>
    <row r="1532" spans="3:10" x14ac:dyDescent="0.25">
      <c r="C1532" s="3"/>
      <c r="E1532" s="3"/>
      <c r="F1532" s="3"/>
      <c r="G1532" s="3"/>
      <c r="H1532" s="3"/>
      <c r="I1532" s="3"/>
      <c r="J1532" s="3"/>
    </row>
    <row r="1533" spans="3:10" x14ac:dyDescent="0.25">
      <c r="C1533" s="3"/>
      <c r="E1533" s="3"/>
      <c r="F1533" s="3"/>
      <c r="G1533" s="3"/>
      <c r="H1533" s="3"/>
      <c r="I1533" s="3"/>
      <c r="J1533" s="3"/>
    </row>
    <row r="1534" spans="3:10" x14ac:dyDescent="0.25">
      <c r="C1534" s="3"/>
      <c r="E1534" s="3"/>
      <c r="F1534" s="3"/>
      <c r="G1534" s="3"/>
      <c r="H1534" s="3"/>
      <c r="I1534" s="3"/>
      <c r="J1534" s="3"/>
    </row>
    <row r="1535" spans="3:10" x14ac:dyDescent="0.25">
      <c r="C1535" s="3"/>
      <c r="E1535" s="3"/>
      <c r="F1535" s="3"/>
      <c r="G1535" s="3"/>
      <c r="H1535" s="3"/>
      <c r="I1535" s="3"/>
      <c r="J1535" s="3"/>
    </row>
    <row r="1536" spans="3:10" x14ac:dyDescent="0.25">
      <c r="C1536" s="3"/>
      <c r="E1536" s="3"/>
      <c r="F1536" s="3"/>
      <c r="G1536" s="3"/>
      <c r="H1536" s="3"/>
      <c r="I1536" s="3"/>
      <c r="J1536" s="3"/>
    </row>
    <row r="1537" spans="3:10" x14ac:dyDescent="0.25">
      <c r="C1537" s="3"/>
      <c r="E1537" s="3"/>
      <c r="F1537" s="3"/>
      <c r="G1537" s="3"/>
      <c r="H1537" s="3"/>
      <c r="I1537" s="3"/>
      <c r="J1537" s="3"/>
    </row>
    <row r="1538" spans="3:10" x14ac:dyDescent="0.25">
      <c r="C1538" s="3"/>
      <c r="E1538" s="3"/>
      <c r="F1538" s="3"/>
      <c r="G1538" s="3"/>
      <c r="H1538" s="3"/>
      <c r="I1538" s="3"/>
      <c r="J1538" s="3"/>
    </row>
    <row r="1539" spans="3:10" x14ac:dyDescent="0.25">
      <c r="C1539" s="3"/>
      <c r="E1539" s="3"/>
      <c r="F1539" s="3"/>
      <c r="G1539" s="3"/>
      <c r="H1539" s="3"/>
      <c r="I1539" s="3"/>
      <c r="J1539" s="3"/>
    </row>
    <row r="1540" spans="3:10" x14ac:dyDescent="0.25">
      <c r="C1540" s="3"/>
      <c r="E1540" s="3"/>
      <c r="F1540" s="3"/>
      <c r="G1540" s="3"/>
      <c r="H1540" s="3"/>
      <c r="I1540" s="3"/>
      <c r="J1540" s="3"/>
    </row>
    <row r="1541" spans="3:10" x14ac:dyDescent="0.25">
      <c r="C1541" s="3"/>
      <c r="E1541" s="3"/>
      <c r="F1541" s="3"/>
      <c r="G1541" s="3"/>
      <c r="H1541" s="3"/>
      <c r="I1541" s="3"/>
      <c r="J1541" s="3"/>
    </row>
    <row r="1542" spans="3:10" x14ac:dyDescent="0.25">
      <c r="C1542" s="3"/>
      <c r="E1542" s="3"/>
      <c r="F1542" s="3"/>
      <c r="G1542" s="3"/>
      <c r="H1542" s="3"/>
      <c r="I1542" s="3"/>
      <c r="J1542" s="3"/>
    </row>
    <row r="1543" spans="3:10" x14ac:dyDescent="0.25">
      <c r="C1543" s="3"/>
      <c r="E1543" s="3"/>
      <c r="F1543" s="3"/>
      <c r="G1543" s="3"/>
      <c r="H1543" s="3"/>
      <c r="I1543" s="3"/>
      <c r="J1543" s="3"/>
    </row>
    <row r="1544" spans="3:10" x14ac:dyDescent="0.25">
      <c r="C1544" s="3"/>
      <c r="E1544" s="3"/>
      <c r="F1544" s="3"/>
      <c r="G1544" s="3"/>
      <c r="H1544" s="3"/>
      <c r="I1544" s="3"/>
      <c r="J1544" s="3"/>
    </row>
    <row r="1545" spans="3:10" x14ac:dyDescent="0.25">
      <c r="C1545" s="3"/>
      <c r="E1545" s="3"/>
      <c r="F1545" s="3"/>
      <c r="G1545" s="3"/>
      <c r="H1545" s="3"/>
      <c r="I1545" s="3"/>
      <c r="J1545" s="3"/>
    </row>
    <row r="1546" spans="3:10" x14ac:dyDescent="0.25">
      <c r="C1546" s="3"/>
      <c r="E1546" s="3"/>
      <c r="F1546" s="3"/>
      <c r="G1546" s="3"/>
      <c r="H1546" s="3"/>
      <c r="I1546" s="3"/>
      <c r="J1546" s="3"/>
    </row>
    <row r="1547" spans="3:10" x14ac:dyDescent="0.25">
      <c r="C1547" s="3"/>
      <c r="E1547" s="3"/>
      <c r="F1547" s="3"/>
      <c r="G1547" s="3"/>
      <c r="H1547" s="3"/>
      <c r="I1547" s="3"/>
      <c r="J1547" s="3"/>
    </row>
    <row r="1548" spans="3:10" x14ac:dyDescent="0.25">
      <c r="C1548" s="3"/>
      <c r="E1548" s="3"/>
      <c r="F1548" s="3"/>
      <c r="G1548" s="3"/>
      <c r="H1548" s="3"/>
      <c r="I1548" s="3"/>
      <c r="J1548" s="3"/>
    </row>
    <row r="1549" spans="3:10" x14ac:dyDescent="0.25">
      <c r="C1549" s="3"/>
      <c r="E1549" s="3"/>
      <c r="F1549" s="3"/>
      <c r="G1549" s="3"/>
      <c r="H1549" s="3"/>
      <c r="I1549" s="3"/>
      <c r="J1549" s="3"/>
    </row>
    <row r="1550" spans="3:10" x14ac:dyDescent="0.25">
      <c r="C1550" s="3"/>
      <c r="E1550" s="3"/>
      <c r="F1550" s="3"/>
      <c r="G1550" s="3"/>
      <c r="H1550" s="3"/>
      <c r="I1550" s="3"/>
      <c r="J1550" s="3"/>
    </row>
    <row r="1551" spans="3:10" x14ac:dyDescent="0.25">
      <c r="C1551" s="3"/>
      <c r="E1551" s="3"/>
      <c r="F1551" s="3"/>
      <c r="G1551" s="3"/>
      <c r="H1551" s="3"/>
      <c r="I1551" s="3"/>
      <c r="J1551" s="3"/>
    </row>
    <row r="1552" spans="3:10" x14ac:dyDescent="0.25">
      <c r="C1552" s="3"/>
      <c r="E1552" s="3"/>
      <c r="F1552" s="3"/>
      <c r="G1552" s="3"/>
      <c r="H1552" s="3"/>
      <c r="I1552" s="3"/>
      <c r="J1552" s="3"/>
    </row>
    <row r="1553" spans="3:10" x14ac:dyDescent="0.25">
      <c r="C1553" s="3"/>
      <c r="E1553" s="3"/>
      <c r="F1553" s="3"/>
      <c r="G1553" s="3"/>
      <c r="H1553" s="3"/>
      <c r="I1553" s="3"/>
      <c r="J1553" s="3"/>
    </row>
    <row r="1554" spans="3:10" x14ac:dyDescent="0.25">
      <c r="C1554" s="3"/>
      <c r="E1554" s="3"/>
      <c r="F1554" s="3"/>
      <c r="G1554" s="3"/>
      <c r="H1554" s="3"/>
      <c r="I1554" s="3"/>
      <c r="J1554" s="3"/>
    </row>
    <row r="1555" spans="3:10" x14ac:dyDescent="0.25">
      <c r="C1555" s="3"/>
      <c r="E1555" s="3"/>
      <c r="F1555" s="3"/>
      <c r="G1555" s="3"/>
      <c r="H1555" s="3"/>
      <c r="I1555" s="3"/>
      <c r="J1555" s="3"/>
    </row>
    <row r="1556" spans="3:10" x14ac:dyDescent="0.25">
      <c r="C1556" s="3"/>
      <c r="E1556" s="3"/>
      <c r="F1556" s="3"/>
      <c r="G1556" s="3"/>
      <c r="H1556" s="3"/>
      <c r="I1556" s="3"/>
      <c r="J1556" s="3"/>
    </row>
    <row r="1557" spans="3:10" x14ac:dyDescent="0.25">
      <c r="C1557" s="3"/>
      <c r="E1557" s="3"/>
      <c r="F1557" s="3"/>
      <c r="G1557" s="3"/>
      <c r="H1557" s="3"/>
      <c r="I1557" s="3"/>
      <c r="J1557" s="3"/>
    </row>
    <row r="1558" spans="3:10" x14ac:dyDescent="0.25">
      <c r="C1558" s="3"/>
      <c r="E1558" s="3"/>
      <c r="F1558" s="3"/>
      <c r="G1558" s="3"/>
      <c r="H1558" s="3"/>
      <c r="I1558" s="3"/>
      <c r="J1558" s="3"/>
    </row>
    <row r="1559" spans="3:10" x14ac:dyDescent="0.25">
      <c r="C1559" s="3"/>
      <c r="E1559" s="3"/>
      <c r="F1559" s="3"/>
      <c r="G1559" s="3"/>
      <c r="H1559" s="3"/>
      <c r="I1559" s="3"/>
      <c r="J1559" s="3"/>
    </row>
    <row r="1560" spans="3:10" x14ac:dyDescent="0.25">
      <c r="C1560" s="3"/>
      <c r="E1560" s="3"/>
      <c r="F1560" s="3"/>
      <c r="G1560" s="3"/>
      <c r="H1560" s="3"/>
      <c r="I1560" s="3"/>
      <c r="J1560" s="3"/>
    </row>
    <row r="1561" spans="3:10" x14ac:dyDescent="0.25">
      <c r="C1561" s="3"/>
      <c r="E1561" s="3"/>
      <c r="F1561" s="3"/>
      <c r="G1561" s="3"/>
      <c r="H1561" s="3"/>
      <c r="I1561" s="3"/>
      <c r="J1561" s="3"/>
    </row>
    <row r="1562" spans="3:10" x14ac:dyDescent="0.25">
      <c r="C1562" s="3"/>
      <c r="E1562" s="3"/>
      <c r="F1562" s="3"/>
      <c r="G1562" s="3"/>
      <c r="H1562" s="3"/>
      <c r="I1562" s="3"/>
      <c r="J1562" s="3"/>
    </row>
    <row r="1563" spans="3:10" x14ac:dyDescent="0.25">
      <c r="C1563" s="3"/>
      <c r="E1563" s="3"/>
      <c r="F1563" s="3"/>
      <c r="G1563" s="3"/>
      <c r="H1563" s="3"/>
      <c r="I1563" s="3"/>
      <c r="J1563" s="3"/>
    </row>
    <row r="1564" spans="3:10" x14ac:dyDescent="0.25">
      <c r="C1564" s="3"/>
      <c r="E1564" s="3"/>
      <c r="F1564" s="3"/>
      <c r="G1564" s="3"/>
      <c r="H1564" s="3"/>
      <c r="I1564" s="3"/>
      <c r="J1564" s="3"/>
    </row>
    <row r="1565" spans="3:10" x14ac:dyDescent="0.25">
      <c r="C1565" s="3"/>
      <c r="E1565" s="3"/>
      <c r="F1565" s="3"/>
      <c r="G1565" s="3"/>
      <c r="H1565" s="3"/>
      <c r="I1565" s="3"/>
      <c r="J1565" s="3"/>
    </row>
    <row r="1566" spans="3:10" x14ac:dyDescent="0.25">
      <c r="C1566" s="3"/>
      <c r="E1566" s="3"/>
      <c r="F1566" s="3"/>
      <c r="G1566" s="3"/>
      <c r="H1566" s="3"/>
      <c r="I1566" s="3"/>
      <c r="J1566" s="3"/>
    </row>
    <row r="1567" spans="3:10" x14ac:dyDescent="0.25">
      <c r="C1567" s="3"/>
      <c r="E1567" s="3"/>
      <c r="F1567" s="3"/>
      <c r="G1567" s="3"/>
      <c r="H1567" s="3"/>
      <c r="I1567" s="3"/>
      <c r="J1567" s="3"/>
    </row>
    <row r="1568" spans="3:10" x14ac:dyDescent="0.25">
      <c r="C1568" s="3"/>
      <c r="E1568" s="3"/>
      <c r="F1568" s="3"/>
      <c r="G1568" s="3"/>
      <c r="H1568" s="3"/>
      <c r="I1568" s="3"/>
      <c r="J1568" s="3"/>
    </row>
    <row r="1569" spans="3:10" x14ac:dyDescent="0.25">
      <c r="C1569" s="3"/>
      <c r="E1569" s="3"/>
      <c r="F1569" s="3"/>
      <c r="G1569" s="3"/>
      <c r="H1569" s="3"/>
      <c r="I1569" s="3"/>
      <c r="J1569" s="3"/>
    </row>
    <row r="1570" spans="3:10" x14ac:dyDescent="0.25">
      <c r="C1570" s="3"/>
      <c r="E1570" s="3"/>
      <c r="F1570" s="3"/>
      <c r="G1570" s="3"/>
      <c r="H1570" s="3"/>
      <c r="I1570" s="3"/>
      <c r="J1570" s="3"/>
    </row>
    <row r="1571" spans="3:10" x14ac:dyDescent="0.25">
      <c r="C1571" s="3"/>
      <c r="E1571" s="3"/>
      <c r="F1571" s="3"/>
      <c r="G1571" s="3"/>
      <c r="H1571" s="3"/>
      <c r="I1571" s="3"/>
      <c r="J1571" s="3"/>
    </row>
    <row r="1572" spans="3:10" x14ac:dyDescent="0.25">
      <c r="C1572" s="3"/>
      <c r="E1572" s="3"/>
      <c r="F1572" s="3"/>
      <c r="G1572" s="3"/>
      <c r="H1572" s="3"/>
      <c r="I1572" s="3"/>
      <c r="J1572" s="3"/>
    </row>
    <row r="1573" spans="3:10" x14ac:dyDescent="0.25">
      <c r="C1573" s="3"/>
      <c r="E1573" s="3"/>
      <c r="F1573" s="3"/>
      <c r="G1573" s="3"/>
      <c r="H1573" s="3"/>
      <c r="I1573" s="3"/>
      <c r="J1573" s="3"/>
    </row>
    <row r="1574" spans="3:10" x14ac:dyDescent="0.25">
      <c r="C1574" s="3"/>
      <c r="E1574" s="3"/>
      <c r="F1574" s="3"/>
      <c r="G1574" s="3"/>
      <c r="H1574" s="3"/>
      <c r="I1574" s="3"/>
      <c r="J1574" s="3"/>
    </row>
    <row r="1575" spans="3:10" x14ac:dyDescent="0.25">
      <c r="C1575" s="3"/>
      <c r="E1575" s="3"/>
      <c r="F1575" s="3"/>
      <c r="G1575" s="3"/>
      <c r="H1575" s="3"/>
      <c r="I1575" s="3"/>
      <c r="J1575" s="3"/>
    </row>
    <row r="1576" spans="3:10" x14ac:dyDescent="0.25">
      <c r="C1576" s="3"/>
      <c r="E1576" s="3"/>
      <c r="F1576" s="3"/>
      <c r="G1576" s="3"/>
      <c r="H1576" s="3"/>
      <c r="I1576" s="3"/>
      <c r="J1576" s="3"/>
    </row>
    <row r="1577" spans="3:10" x14ac:dyDescent="0.25">
      <c r="C1577" s="3"/>
      <c r="E1577" s="3"/>
      <c r="F1577" s="3"/>
      <c r="G1577" s="3"/>
      <c r="H1577" s="3"/>
      <c r="I1577" s="3"/>
      <c r="J1577" s="3"/>
    </row>
    <row r="1578" spans="3:10" x14ac:dyDescent="0.25">
      <c r="C1578" s="3"/>
      <c r="E1578" s="3"/>
      <c r="F1578" s="3"/>
      <c r="G1578" s="3"/>
      <c r="H1578" s="3"/>
      <c r="I1578" s="3"/>
      <c r="J1578" s="3"/>
    </row>
    <row r="1579" spans="3:10" x14ac:dyDescent="0.25">
      <c r="C1579" s="3"/>
      <c r="E1579" s="3"/>
      <c r="F1579" s="3"/>
      <c r="G1579" s="3"/>
      <c r="H1579" s="3"/>
      <c r="I1579" s="3"/>
      <c r="J1579" s="3"/>
    </row>
    <row r="1580" spans="3:10" x14ac:dyDescent="0.25">
      <c r="C1580" s="3"/>
      <c r="E1580" s="3"/>
      <c r="F1580" s="3"/>
      <c r="G1580" s="3"/>
      <c r="H1580" s="3"/>
      <c r="I1580" s="3"/>
      <c r="J1580" s="3"/>
    </row>
    <row r="1581" spans="3:10" x14ac:dyDescent="0.25">
      <c r="C1581" s="3"/>
      <c r="E1581" s="3"/>
      <c r="F1581" s="3"/>
      <c r="G1581" s="3"/>
      <c r="H1581" s="3"/>
      <c r="I1581" s="3"/>
      <c r="J1581" s="3"/>
    </row>
    <row r="1582" spans="3:10" x14ac:dyDescent="0.25">
      <c r="C1582" s="3"/>
      <c r="E1582" s="3"/>
      <c r="F1582" s="3"/>
      <c r="G1582" s="3"/>
      <c r="H1582" s="3"/>
      <c r="I1582" s="3"/>
      <c r="J1582" s="3"/>
    </row>
    <row r="1583" spans="3:10" x14ac:dyDescent="0.25">
      <c r="C1583" s="3"/>
      <c r="E1583" s="3"/>
      <c r="F1583" s="3"/>
      <c r="G1583" s="3"/>
      <c r="H1583" s="3"/>
      <c r="I1583" s="3"/>
      <c r="J1583" s="3"/>
    </row>
    <row r="1584" spans="3:10" x14ac:dyDescent="0.25">
      <c r="C1584" s="3"/>
      <c r="E1584" s="3"/>
      <c r="F1584" s="3"/>
      <c r="G1584" s="3"/>
      <c r="H1584" s="3"/>
      <c r="I1584" s="3"/>
      <c r="J1584" s="3"/>
    </row>
    <row r="1585" spans="3:10" x14ac:dyDescent="0.25">
      <c r="C1585" s="3"/>
      <c r="E1585" s="3"/>
      <c r="F1585" s="3"/>
      <c r="G1585" s="3"/>
      <c r="H1585" s="3"/>
      <c r="I1585" s="3"/>
      <c r="J1585" s="3"/>
    </row>
    <row r="1586" spans="3:10" x14ac:dyDescent="0.25">
      <c r="C1586" s="3"/>
      <c r="E1586" s="3"/>
      <c r="F1586" s="3"/>
      <c r="G1586" s="3"/>
      <c r="H1586" s="3"/>
      <c r="I1586" s="3"/>
      <c r="J1586" s="3"/>
    </row>
    <row r="1587" spans="3:10" x14ac:dyDescent="0.25">
      <c r="C1587" s="3"/>
      <c r="E1587" s="3"/>
      <c r="F1587" s="3"/>
      <c r="G1587" s="3"/>
      <c r="H1587" s="3"/>
      <c r="I1587" s="3"/>
      <c r="J1587" s="3"/>
    </row>
    <row r="1588" spans="3:10" x14ac:dyDescent="0.25">
      <c r="C1588" s="3"/>
      <c r="E1588" s="3"/>
      <c r="F1588" s="3"/>
      <c r="G1588" s="3"/>
      <c r="H1588" s="3"/>
      <c r="I1588" s="3"/>
      <c r="J1588" s="3"/>
    </row>
    <row r="1589" spans="3:10" x14ac:dyDescent="0.25">
      <c r="C1589" s="3"/>
      <c r="E1589" s="3"/>
      <c r="F1589" s="3"/>
      <c r="G1589" s="3"/>
      <c r="H1589" s="3"/>
      <c r="I1589" s="3"/>
      <c r="J1589" s="3"/>
    </row>
    <row r="1590" spans="3:10" x14ac:dyDescent="0.25">
      <c r="C1590" s="3"/>
      <c r="E1590" s="3"/>
      <c r="F1590" s="3"/>
      <c r="G1590" s="3"/>
      <c r="H1590" s="3"/>
      <c r="I1590" s="3"/>
      <c r="J1590" s="3"/>
    </row>
    <row r="1591" spans="3:10" x14ac:dyDescent="0.25">
      <c r="C1591" s="3"/>
      <c r="E1591" s="3"/>
      <c r="F1591" s="3"/>
      <c r="G1591" s="3"/>
      <c r="H1591" s="3"/>
      <c r="I1591" s="3"/>
      <c r="J1591" s="3"/>
    </row>
    <row r="1592" spans="3:10" x14ac:dyDescent="0.25">
      <c r="C1592" s="3"/>
      <c r="E1592" s="3"/>
      <c r="F1592" s="3"/>
      <c r="G1592" s="3"/>
      <c r="H1592" s="3"/>
      <c r="I1592" s="3"/>
      <c r="J1592" s="3"/>
    </row>
    <row r="1593" spans="3:10" x14ac:dyDescent="0.25">
      <c r="C1593" s="3"/>
      <c r="E1593" s="3"/>
      <c r="F1593" s="3"/>
      <c r="G1593" s="3"/>
      <c r="H1593" s="3"/>
      <c r="I1593" s="3"/>
      <c r="J1593" s="3"/>
    </row>
    <row r="1594" spans="3:10" x14ac:dyDescent="0.25">
      <c r="C1594" s="3"/>
      <c r="E1594" s="3"/>
      <c r="F1594" s="3"/>
      <c r="G1594" s="3"/>
      <c r="H1594" s="3"/>
      <c r="I1594" s="3"/>
      <c r="J1594" s="3"/>
    </row>
    <row r="1595" spans="3:10" x14ac:dyDescent="0.25">
      <c r="C1595" s="3"/>
      <c r="E1595" s="3"/>
      <c r="F1595" s="3"/>
      <c r="G1595" s="3"/>
      <c r="H1595" s="3"/>
      <c r="I1595" s="3"/>
      <c r="J1595" s="3"/>
    </row>
    <row r="1596" spans="3:10" x14ac:dyDescent="0.25">
      <c r="C1596" s="3"/>
      <c r="E1596" s="3"/>
      <c r="F1596" s="3"/>
      <c r="G1596" s="3"/>
      <c r="H1596" s="3"/>
      <c r="I1596" s="3"/>
      <c r="J1596" s="3"/>
    </row>
    <row r="1597" spans="3:10" x14ac:dyDescent="0.25">
      <c r="C1597" s="3"/>
      <c r="E1597" s="3"/>
      <c r="F1597" s="3"/>
      <c r="G1597" s="3"/>
      <c r="H1597" s="3"/>
      <c r="I1597" s="3"/>
      <c r="J1597" s="3"/>
    </row>
    <row r="1598" spans="3:10" x14ac:dyDescent="0.25">
      <c r="C1598" s="3"/>
      <c r="E1598" s="3"/>
      <c r="F1598" s="3"/>
      <c r="G1598" s="3"/>
      <c r="H1598" s="3"/>
      <c r="I1598" s="3"/>
      <c r="J1598" s="3"/>
    </row>
    <row r="1599" spans="3:10" x14ac:dyDescent="0.25">
      <c r="C1599" s="3"/>
      <c r="E1599" s="3"/>
      <c r="F1599" s="3"/>
      <c r="G1599" s="3"/>
      <c r="H1599" s="3"/>
      <c r="I1599" s="3"/>
      <c r="J1599" s="3"/>
    </row>
    <row r="1600" spans="3:10" x14ac:dyDescent="0.25">
      <c r="C1600" s="3"/>
      <c r="E1600" s="3"/>
      <c r="F1600" s="3"/>
      <c r="G1600" s="3"/>
      <c r="H1600" s="3"/>
      <c r="I1600" s="3"/>
      <c r="J1600" s="3"/>
    </row>
    <row r="1601" spans="3:10" x14ac:dyDescent="0.25">
      <c r="C1601" s="3"/>
      <c r="E1601" s="3"/>
      <c r="F1601" s="3"/>
      <c r="G1601" s="3"/>
      <c r="H1601" s="3"/>
      <c r="I1601" s="3"/>
      <c r="J1601" s="3"/>
    </row>
    <row r="1602" spans="3:10" x14ac:dyDescent="0.25">
      <c r="C1602" s="3"/>
      <c r="E1602" s="3"/>
      <c r="F1602" s="3"/>
      <c r="G1602" s="3"/>
      <c r="H1602" s="3"/>
      <c r="I1602" s="3"/>
      <c r="J1602" s="3"/>
    </row>
    <row r="1603" spans="3:10" x14ac:dyDescent="0.25">
      <c r="C1603" s="3"/>
      <c r="E1603" s="3"/>
      <c r="F1603" s="3"/>
      <c r="G1603" s="3"/>
      <c r="H1603" s="3"/>
      <c r="I1603" s="3"/>
      <c r="J1603" s="3"/>
    </row>
    <row r="1604" spans="3:10" x14ac:dyDescent="0.25">
      <c r="C1604" s="3"/>
      <c r="E1604" s="3"/>
      <c r="F1604" s="3"/>
      <c r="G1604" s="3"/>
      <c r="H1604" s="3"/>
      <c r="I1604" s="3"/>
      <c r="J1604" s="3"/>
    </row>
    <row r="1605" spans="3:10" x14ac:dyDescent="0.25">
      <c r="C1605" s="3"/>
      <c r="E1605" s="3"/>
      <c r="F1605" s="3"/>
      <c r="G1605" s="3"/>
      <c r="H1605" s="3"/>
      <c r="I1605" s="3"/>
      <c r="J1605" s="3"/>
    </row>
    <row r="1606" spans="3:10" x14ac:dyDescent="0.25">
      <c r="C1606" s="3"/>
      <c r="E1606" s="3"/>
      <c r="F1606" s="3"/>
      <c r="G1606" s="3"/>
      <c r="H1606" s="3"/>
      <c r="I1606" s="3"/>
      <c r="J1606" s="3"/>
    </row>
    <row r="1607" spans="3:10" x14ac:dyDescent="0.25">
      <c r="C1607" s="3"/>
      <c r="E1607" s="3"/>
      <c r="F1607" s="3"/>
      <c r="G1607" s="3"/>
      <c r="H1607" s="3"/>
      <c r="I1607" s="3"/>
      <c r="J1607" s="3"/>
    </row>
    <row r="1608" spans="3:10" x14ac:dyDescent="0.25">
      <c r="C1608" s="3"/>
      <c r="E1608" s="3"/>
      <c r="F1608" s="3"/>
      <c r="G1608" s="3"/>
      <c r="H1608" s="3"/>
      <c r="I1608" s="3"/>
      <c r="J1608" s="3"/>
    </row>
    <row r="1609" spans="3:10" x14ac:dyDescent="0.25">
      <c r="C1609" s="3"/>
      <c r="E1609" s="3"/>
      <c r="F1609" s="3"/>
      <c r="G1609" s="3"/>
      <c r="H1609" s="3"/>
      <c r="I1609" s="3"/>
      <c r="J1609" s="3"/>
    </row>
    <row r="1610" spans="3:10" x14ac:dyDescent="0.25">
      <c r="C1610" s="3"/>
      <c r="E1610" s="3"/>
      <c r="F1610" s="3"/>
      <c r="G1610" s="3"/>
      <c r="H1610" s="3"/>
      <c r="I1610" s="3"/>
      <c r="J1610" s="3"/>
    </row>
    <row r="1611" spans="3:10" x14ac:dyDescent="0.25">
      <c r="C1611" s="3"/>
      <c r="E1611" s="3"/>
      <c r="F1611" s="3"/>
      <c r="G1611" s="3"/>
      <c r="H1611" s="3"/>
      <c r="I1611" s="3"/>
      <c r="J1611" s="3"/>
    </row>
    <row r="1612" spans="3:10" x14ac:dyDescent="0.25">
      <c r="C1612" s="3"/>
      <c r="E1612" s="3"/>
      <c r="F1612" s="3"/>
      <c r="G1612" s="3"/>
      <c r="H1612" s="3"/>
      <c r="I1612" s="3"/>
      <c r="J1612" s="3"/>
    </row>
    <row r="1613" spans="3:10" x14ac:dyDescent="0.25">
      <c r="C1613" s="3"/>
      <c r="E1613" s="3"/>
      <c r="F1613" s="3"/>
      <c r="G1613" s="3"/>
      <c r="H1613" s="3"/>
      <c r="I1613" s="3"/>
      <c r="J1613" s="3"/>
    </row>
    <row r="1614" spans="3:10" x14ac:dyDescent="0.25">
      <c r="C1614" s="3"/>
      <c r="E1614" s="3"/>
      <c r="F1614" s="3"/>
      <c r="G1614" s="3"/>
      <c r="H1614" s="3"/>
      <c r="I1614" s="3"/>
      <c r="J1614" s="3"/>
    </row>
    <row r="1615" spans="3:10" x14ac:dyDescent="0.25">
      <c r="C1615" s="3"/>
      <c r="E1615" s="3"/>
      <c r="F1615" s="3"/>
      <c r="G1615" s="3"/>
      <c r="H1615" s="3"/>
      <c r="I1615" s="3"/>
      <c r="J1615" s="3"/>
    </row>
    <row r="1616" spans="3:10" x14ac:dyDescent="0.25">
      <c r="C1616" s="3"/>
      <c r="E1616" s="3"/>
      <c r="F1616" s="3"/>
      <c r="G1616" s="3"/>
      <c r="H1616" s="3"/>
      <c r="I1616" s="3"/>
      <c r="J1616" s="3"/>
    </row>
    <row r="1617" spans="3:10" x14ac:dyDescent="0.25">
      <c r="C1617" s="3"/>
      <c r="E1617" s="3"/>
      <c r="F1617" s="3"/>
      <c r="G1617" s="3"/>
      <c r="H1617" s="3"/>
      <c r="I1617" s="3"/>
      <c r="J1617" s="3"/>
    </row>
    <row r="1618" spans="3:10" x14ac:dyDescent="0.25">
      <c r="C1618" s="3"/>
      <c r="E1618" s="3"/>
      <c r="F1618" s="3"/>
      <c r="G1618" s="3"/>
      <c r="H1618" s="3"/>
      <c r="I1618" s="3"/>
      <c r="J1618" s="3"/>
    </row>
    <row r="1619" spans="3:10" x14ac:dyDescent="0.25">
      <c r="C1619" s="3"/>
      <c r="E1619" s="3"/>
      <c r="F1619" s="3"/>
      <c r="G1619" s="3"/>
      <c r="H1619" s="3"/>
      <c r="I1619" s="3"/>
      <c r="J1619" s="3"/>
    </row>
    <row r="1620" spans="3:10" x14ac:dyDescent="0.25">
      <c r="C1620" s="3"/>
      <c r="E1620" s="3"/>
      <c r="F1620" s="3"/>
      <c r="G1620" s="3"/>
      <c r="H1620" s="3"/>
      <c r="I1620" s="3"/>
      <c r="J1620" s="3"/>
    </row>
    <row r="1621" spans="3:10" x14ac:dyDescent="0.25">
      <c r="C1621" s="3"/>
      <c r="E1621" s="3"/>
      <c r="F1621" s="3"/>
      <c r="G1621" s="3"/>
      <c r="H1621" s="3"/>
      <c r="I1621" s="3"/>
      <c r="J1621" s="3"/>
    </row>
    <row r="1622" spans="3:10" x14ac:dyDescent="0.25">
      <c r="C1622" s="3"/>
      <c r="E1622" s="3"/>
      <c r="F1622" s="3"/>
      <c r="G1622" s="3"/>
      <c r="H1622" s="3"/>
      <c r="I1622" s="3"/>
      <c r="J1622" s="3"/>
    </row>
    <row r="1623" spans="3:10" x14ac:dyDescent="0.25">
      <c r="C1623" s="3"/>
      <c r="E1623" s="3"/>
      <c r="F1623" s="3"/>
      <c r="G1623" s="3"/>
      <c r="H1623" s="3"/>
      <c r="I1623" s="3"/>
      <c r="J1623" s="3"/>
    </row>
    <row r="1624" spans="3:10" x14ac:dyDescent="0.25">
      <c r="C1624" s="3"/>
      <c r="E1624" s="3"/>
      <c r="F1624" s="3"/>
      <c r="G1624" s="3"/>
      <c r="H1624" s="3"/>
      <c r="I1624" s="3"/>
      <c r="J1624" s="3"/>
    </row>
    <row r="1625" spans="3:10" x14ac:dyDescent="0.25">
      <c r="C1625" s="3"/>
      <c r="E1625" s="3"/>
      <c r="F1625" s="3"/>
      <c r="G1625" s="3"/>
      <c r="H1625" s="3"/>
      <c r="I1625" s="3"/>
      <c r="J1625" s="3"/>
    </row>
    <row r="1626" spans="3:10" x14ac:dyDescent="0.25">
      <c r="C1626" s="3"/>
      <c r="E1626" s="3"/>
      <c r="F1626" s="3"/>
      <c r="G1626" s="3"/>
      <c r="H1626" s="3"/>
      <c r="I1626" s="3"/>
      <c r="J1626" s="3"/>
    </row>
    <row r="1627" spans="3:10" x14ac:dyDescent="0.25">
      <c r="C1627" s="3"/>
      <c r="E1627" s="3"/>
      <c r="F1627" s="3"/>
      <c r="G1627" s="3"/>
      <c r="H1627" s="3"/>
      <c r="I1627" s="3"/>
      <c r="J1627" s="3"/>
    </row>
    <row r="1628" spans="3:10" x14ac:dyDescent="0.25">
      <c r="C1628" s="3"/>
      <c r="E1628" s="3"/>
      <c r="F1628" s="3"/>
      <c r="G1628" s="3"/>
      <c r="H1628" s="3"/>
      <c r="I1628" s="3"/>
      <c r="J1628" s="3"/>
    </row>
    <row r="1629" spans="3:10" x14ac:dyDescent="0.25">
      <c r="C1629" s="3"/>
      <c r="E1629" s="3"/>
      <c r="F1629" s="3"/>
      <c r="G1629" s="3"/>
      <c r="H1629" s="3"/>
      <c r="I1629" s="3"/>
      <c r="J1629" s="3"/>
    </row>
    <row r="1630" spans="3:10" x14ac:dyDescent="0.25">
      <c r="C1630" s="3"/>
      <c r="E1630" s="3"/>
      <c r="F1630" s="3"/>
      <c r="G1630" s="3"/>
      <c r="H1630" s="3"/>
      <c r="I1630" s="3"/>
      <c r="J1630" s="3"/>
    </row>
    <row r="1631" spans="3:10" x14ac:dyDescent="0.25">
      <c r="C1631" s="3"/>
      <c r="E1631" s="3"/>
      <c r="F1631" s="3"/>
      <c r="G1631" s="3"/>
      <c r="H1631" s="3"/>
      <c r="I1631" s="3"/>
      <c r="J1631" s="3"/>
    </row>
    <row r="1632" spans="3:10" x14ac:dyDescent="0.25">
      <c r="C1632" s="3"/>
      <c r="E1632" s="3"/>
      <c r="F1632" s="3"/>
      <c r="G1632" s="3"/>
      <c r="H1632" s="3"/>
      <c r="I1632" s="3"/>
      <c r="J1632" s="3"/>
    </row>
    <row r="1633" spans="3:10" x14ac:dyDescent="0.25">
      <c r="C1633" s="3"/>
      <c r="E1633" s="3"/>
      <c r="F1633" s="3"/>
      <c r="G1633" s="3"/>
      <c r="H1633" s="3"/>
      <c r="I1633" s="3"/>
      <c r="J1633" s="3"/>
    </row>
    <row r="1634" spans="3:10" x14ac:dyDescent="0.25">
      <c r="C1634" s="3"/>
      <c r="E1634" s="3"/>
      <c r="F1634" s="3"/>
      <c r="G1634" s="3"/>
      <c r="H1634" s="3"/>
      <c r="I1634" s="3"/>
      <c r="J1634" s="3"/>
    </row>
    <row r="1635" spans="3:10" x14ac:dyDescent="0.25">
      <c r="C1635" s="3"/>
      <c r="E1635" s="3"/>
      <c r="F1635" s="3"/>
      <c r="G1635" s="3"/>
      <c r="H1635" s="3"/>
      <c r="I1635" s="3"/>
      <c r="J1635" s="3"/>
    </row>
    <row r="1636" spans="3:10" x14ac:dyDescent="0.25">
      <c r="C1636" s="3"/>
      <c r="E1636" s="3"/>
      <c r="F1636" s="3"/>
      <c r="G1636" s="3"/>
      <c r="H1636" s="3"/>
      <c r="I1636" s="3"/>
      <c r="J1636" s="3"/>
    </row>
    <row r="1637" spans="3:10" x14ac:dyDescent="0.25">
      <c r="C1637" s="3"/>
      <c r="E1637" s="3"/>
      <c r="F1637" s="3"/>
      <c r="G1637" s="3"/>
      <c r="H1637" s="3"/>
      <c r="I1637" s="3"/>
      <c r="J1637" s="3"/>
    </row>
    <row r="1638" spans="3:10" x14ac:dyDescent="0.25">
      <c r="C1638" s="3"/>
      <c r="E1638" s="3"/>
      <c r="F1638" s="3"/>
      <c r="G1638" s="3"/>
      <c r="H1638" s="3"/>
      <c r="I1638" s="3"/>
      <c r="J1638" s="3"/>
    </row>
    <row r="1639" spans="3:10" x14ac:dyDescent="0.25">
      <c r="C1639" s="3"/>
      <c r="E1639" s="3"/>
      <c r="F1639" s="3"/>
      <c r="G1639" s="3"/>
      <c r="H1639" s="3"/>
      <c r="I1639" s="3"/>
      <c r="J1639" s="3"/>
    </row>
    <row r="1640" spans="3:10" x14ac:dyDescent="0.25">
      <c r="C1640" s="3"/>
      <c r="E1640" s="3"/>
      <c r="F1640" s="3"/>
      <c r="G1640" s="3"/>
      <c r="H1640" s="3"/>
      <c r="I1640" s="3"/>
      <c r="J1640" s="3"/>
    </row>
    <row r="1641" spans="3:10" x14ac:dyDescent="0.25">
      <c r="C1641" s="3"/>
      <c r="E1641" s="3"/>
      <c r="F1641" s="3"/>
      <c r="G1641" s="3"/>
      <c r="H1641" s="3"/>
      <c r="I1641" s="3"/>
      <c r="J1641" s="3"/>
    </row>
    <row r="1642" spans="3:10" x14ac:dyDescent="0.25">
      <c r="C1642" s="3"/>
      <c r="E1642" s="3"/>
      <c r="F1642" s="3"/>
      <c r="G1642" s="3"/>
      <c r="H1642" s="3"/>
      <c r="I1642" s="3"/>
      <c r="J1642" s="3"/>
    </row>
    <row r="1643" spans="3:10" x14ac:dyDescent="0.25">
      <c r="C1643" s="3"/>
      <c r="E1643" s="3"/>
      <c r="F1643" s="3"/>
      <c r="G1643" s="3"/>
      <c r="H1643" s="3"/>
      <c r="I1643" s="3"/>
      <c r="J1643" s="3"/>
    </row>
    <row r="1644" spans="3:10" x14ac:dyDescent="0.25">
      <c r="C1644" s="3"/>
      <c r="E1644" s="3"/>
      <c r="F1644" s="3"/>
      <c r="G1644" s="3"/>
      <c r="H1644" s="3"/>
      <c r="I1644" s="3"/>
      <c r="J1644" s="3"/>
    </row>
    <row r="1645" spans="3:10" x14ac:dyDescent="0.25">
      <c r="C1645" s="3"/>
      <c r="E1645" s="3"/>
      <c r="F1645" s="3"/>
      <c r="G1645" s="3"/>
      <c r="H1645" s="3"/>
      <c r="I1645" s="3"/>
      <c r="J1645" s="3"/>
    </row>
    <row r="1646" spans="3:10" x14ac:dyDescent="0.25">
      <c r="C1646" s="3"/>
      <c r="E1646" s="3"/>
      <c r="F1646" s="3"/>
      <c r="G1646" s="3"/>
      <c r="H1646" s="3"/>
      <c r="I1646" s="3"/>
      <c r="J1646" s="3"/>
    </row>
    <row r="1647" spans="3:10" x14ac:dyDescent="0.25">
      <c r="C1647" s="3"/>
      <c r="E1647" s="3"/>
      <c r="F1647" s="3"/>
      <c r="G1647" s="3"/>
      <c r="H1647" s="3"/>
      <c r="I1647" s="3"/>
      <c r="J1647" s="3"/>
    </row>
    <row r="1648" spans="3:10" x14ac:dyDescent="0.25">
      <c r="C1648" s="3"/>
      <c r="E1648" s="3"/>
      <c r="F1648" s="3"/>
      <c r="G1648" s="3"/>
      <c r="H1648" s="3"/>
      <c r="I1648" s="3"/>
      <c r="J1648" s="3"/>
    </row>
    <row r="1649" spans="3:10" x14ac:dyDescent="0.25">
      <c r="C1649" s="3"/>
      <c r="E1649" s="3"/>
      <c r="F1649" s="3"/>
      <c r="G1649" s="3"/>
      <c r="H1649" s="3"/>
      <c r="I1649" s="3"/>
      <c r="J1649" s="3"/>
    </row>
    <row r="1650" spans="3:10" x14ac:dyDescent="0.25">
      <c r="C1650" s="3"/>
      <c r="E1650" s="3"/>
      <c r="F1650" s="3"/>
      <c r="G1650" s="3"/>
      <c r="H1650" s="3"/>
      <c r="I1650" s="3"/>
      <c r="J1650" s="3"/>
    </row>
    <row r="1651" spans="3:10" x14ac:dyDescent="0.25">
      <c r="C1651" s="3"/>
      <c r="E1651" s="3"/>
      <c r="F1651" s="3"/>
      <c r="G1651" s="3"/>
      <c r="H1651" s="3"/>
      <c r="I1651" s="3"/>
      <c r="J1651" s="3"/>
    </row>
    <row r="1652" spans="3:10" x14ac:dyDescent="0.25">
      <c r="C1652" s="3"/>
      <c r="E1652" s="3"/>
      <c r="F1652" s="3"/>
      <c r="G1652" s="3"/>
      <c r="H1652" s="3"/>
      <c r="I1652" s="3"/>
      <c r="J1652" s="3"/>
    </row>
    <row r="1653" spans="3:10" x14ac:dyDescent="0.25">
      <c r="C1653" s="3"/>
      <c r="E1653" s="3"/>
      <c r="F1653" s="3"/>
      <c r="G1653" s="3"/>
      <c r="H1653" s="3"/>
      <c r="I1653" s="3"/>
      <c r="J1653" s="3"/>
    </row>
    <row r="1654" spans="3:10" x14ac:dyDescent="0.25">
      <c r="C1654" s="3"/>
      <c r="E1654" s="3"/>
      <c r="F1654" s="3"/>
      <c r="G1654" s="3"/>
      <c r="H1654" s="3"/>
      <c r="I1654" s="3"/>
      <c r="J1654" s="3"/>
    </row>
    <row r="1655" spans="3:10" x14ac:dyDescent="0.25">
      <c r="C1655" s="3"/>
      <c r="E1655" s="3"/>
      <c r="F1655" s="3"/>
      <c r="G1655" s="3"/>
      <c r="H1655" s="3"/>
      <c r="I1655" s="3"/>
      <c r="J1655" s="3"/>
    </row>
    <row r="1656" spans="3:10" x14ac:dyDescent="0.25">
      <c r="C1656" s="3"/>
      <c r="E1656" s="3"/>
      <c r="F1656" s="3"/>
      <c r="G1656" s="3"/>
      <c r="H1656" s="3"/>
      <c r="I1656" s="3"/>
      <c r="J1656" s="3"/>
    </row>
    <row r="1657" spans="3:10" x14ac:dyDescent="0.25">
      <c r="C1657" s="3"/>
      <c r="E1657" s="3"/>
      <c r="F1657" s="3"/>
      <c r="G1657" s="3"/>
      <c r="H1657" s="3"/>
      <c r="I1657" s="3"/>
      <c r="J1657" s="3"/>
    </row>
    <row r="1658" spans="3:10" x14ac:dyDescent="0.25">
      <c r="C1658" s="3"/>
      <c r="E1658" s="3"/>
      <c r="F1658" s="3"/>
      <c r="G1658" s="3"/>
      <c r="H1658" s="3"/>
      <c r="I1658" s="3"/>
      <c r="J1658" s="3"/>
    </row>
    <row r="1659" spans="3:10" x14ac:dyDescent="0.25">
      <c r="C1659" s="3"/>
      <c r="E1659" s="3"/>
      <c r="F1659" s="3"/>
      <c r="G1659" s="3"/>
      <c r="H1659" s="3"/>
      <c r="I1659" s="3"/>
      <c r="J1659" s="3"/>
    </row>
    <row r="1660" spans="3:10" x14ac:dyDescent="0.25">
      <c r="C1660" s="3"/>
      <c r="E1660" s="3"/>
      <c r="F1660" s="3"/>
      <c r="G1660" s="3"/>
      <c r="H1660" s="3"/>
      <c r="I1660" s="3"/>
      <c r="J1660" s="3"/>
    </row>
    <row r="1661" spans="3:10" x14ac:dyDescent="0.25">
      <c r="C1661" s="3"/>
      <c r="E1661" s="3"/>
      <c r="F1661" s="3"/>
      <c r="G1661" s="3"/>
      <c r="H1661" s="3"/>
      <c r="I1661" s="3"/>
      <c r="J1661" s="3"/>
    </row>
    <row r="1662" spans="3:10" x14ac:dyDescent="0.25">
      <c r="C1662" s="3"/>
      <c r="E1662" s="3"/>
      <c r="F1662" s="3"/>
      <c r="G1662" s="3"/>
      <c r="H1662" s="3"/>
      <c r="I1662" s="3"/>
      <c r="J1662" s="3"/>
    </row>
    <row r="1663" spans="3:10" x14ac:dyDescent="0.25">
      <c r="C1663" s="3"/>
      <c r="E1663" s="3"/>
      <c r="F1663" s="3"/>
      <c r="G1663" s="3"/>
      <c r="H1663" s="3"/>
      <c r="I1663" s="3"/>
      <c r="J1663" s="3"/>
    </row>
    <row r="1664" spans="3:10" x14ac:dyDescent="0.25">
      <c r="C1664" s="3"/>
      <c r="E1664" s="3"/>
      <c r="F1664" s="3"/>
      <c r="G1664" s="3"/>
      <c r="H1664" s="3"/>
      <c r="I1664" s="3"/>
      <c r="J1664" s="3"/>
    </row>
    <row r="1665" spans="3:10" x14ac:dyDescent="0.25">
      <c r="C1665" s="3"/>
      <c r="E1665" s="3"/>
      <c r="F1665" s="3"/>
      <c r="G1665" s="3"/>
      <c r="H1665" s="3"/>
      <c r="I1665" s="3"/>
      <c r="J1665" s="3"/>
    </row>
    <row r="1666" spans="3:10" x14ac:dyDescent="0.25">
      <c r="C1666" s="3"/>
      <c r="E1666" s="3"/>
      <c r="F1666" s="3"/>
      <c r="G1666" s="3"/>
      <c r="H1666" s="3"/>
      <c r="I1666" s="3"/>
      <c r="J1666" s="3"/>
    </row>
    <row r="1667" spans="3:10" x14ac:dyDescent="0.25">
      <c r="C1667" s="3"/>
      <c r="E1667" s="3"/>
      <c r="F1667" s="3"/>
      <c r="G1667" s="3"/>
      <c r="H1667" s="3"/>
      <c r="I1667" s="3"/>
      <c r="J1667" s="3"/>
    </row>
    <row r="1668" spans="3:10" x14ac:dyDescent="0.25">
      <c r="C1668" s="3"/>
      <c r="E1668" s="3"/>
      <c r="F1668" s="3"/>
      <c r="G1668" s="3"/>
      <c r="H1668" s="3"/>
      <c r="I1668" s="3"/>
      <c r="J1668" s="3"/>
    </row>
    <row r="1669" spans="3:10" x14ac:dyDescent="0.25">
      <c r="C1669" s="3"/>
      <c r="E1669" s="3"/>
      <c r="F1669" s="3"/>
      <c r="G1669" s="3"/>
      <c r="H1669" s="3"/>
      <c r="I1669" s="3"/>
      <c r="J1669" s="3"/>
    </row>
    <row r="1670" spans="3:10" x14ac:dyDescent="0.25">
      <c r="C1670" s="3"/>
      <c r="E1670" s="3"/>
      <c r="F1670" s="3"/>
      <c r="G1670" s="3"/>
      <c r="H1670" s="3"/>
      <c r="I1670" s="3"/>
      <c r="J1670" s="3"/>
    </row>
    <row r="1671" spans="3:10" x14ac:dyDescent="0.25">
      <c r="C1671" s="3"/>
      <c r="E1671" s="3"/>
      <c r="F1671" s="3"/>
      <c r="G1671" s="3"/>
      <c r="H1671" s="3"/>
      <c r="I1671" s="3"/>
      <c r="J1671" s="3"/>
    </row>
    <row r="1672" spans="3:10" x14ac:dyDescent="0.25">
      <c r="C1672" s="3"/>
      <c r="E1672" s="3"/>
      <c r="F1672" s="3"/>
      <c r="G1672" s="3"/>
      <c r="H1672" s="3"/>
      <c r="I1672" s="3"/>
      <c r="J1672" s="3"/>
    </row>
    <row r="1673" spans="3:10" x14ac:dyDescent="0.25">
      <c r="C1673" s="3"/>
      <c r="E1673" s="3"/>
      <c r="F1673" s="3"/>
      <c r="G1673" s="3"/>
      <c r="H1673" s="3"/>
      <c r="I1673" s="3"/>
      <c r="J1673" s="3"/>
    </row>
    <row r="1674" spans="3:10" x14ac:dyDescent="0.25">
      <c r="C1674" s="3"/>
      <c r="E1674" s="3"/>
      <c r="F1674" s="3"/>
      <c r="G1674" s="3"/>
      <c r="H1674" s="3"/>
      <c r="I1674" s="3"/>
      <c r="J1674" s="3"/>
    </row>
    <row r="1675" spans="3:10" x14ac:dyDescent="0.25">
      <c r="C1675" s="3"/>
      <c r="E1675" s="3"/>
      <c r="F1675" s="3"/>
      <c r="G1675" s="3"/>
      <c r="H1675" s="3"/>
      <c r="I1675" s="3"/>
      <c r="J1675" s="3"/>
    </row>
    <row r="1676" spans="3:10" x14ac:dyDescent="0.25">
      <c r="C1676" s="3"/>
      <c r="E1676" s="3"/>
      <c r="F1676" s="3"/>
      <c r="G1676" s="3"/>
      <c r="H1676" s="3"/>
      <c r="I1676" s="3"/>
      <c r="J1676" s="3"/>
    </row>
    <row r="1677" spans="3:10" x14ac:dyDescent="0.25">
      <c r="C1677" s="3"/>
      <c r="E1677" s="3"/>
      <c r="F1677" s="3"/>
      <c r="G1677" s="3"/>
      <c r="H1677" s="3"/>
      <c r="I1677" s="3"/>
      <c r="J1677" s="3"/>
    </row>
    <row r="1678" spans="3:10" x14ac:dyDescent="0.25">
      <c r="C1678" s="3"/>
      <c r="E1678" s="3"/>
      <c r="F1678" s="3"/>
      <c r="G1678" s="3"/>
      <c r="H1678" s="3"/>
      <c r="I1678" s="3"/>
      <c r="J1678" s="3"/>
    </row>
    <row r="1679" spans="3:10" x14ac:dyDescent="0.25">
      <c r="C1679" s="3"/>
      <c r="E1679" s="3"/>
      <c r="F1679" s="3"/>
      <c r="G1679" s="3"/>
      <c r="H1679" s="3"/>
      <c r="I1679" s="3"/>
      <c r="J1679" s="3"/>
    </row>
    <row r="1680" spans="3:10" x14ac:dyDescent="0.25">
      <c r="C1680" s="3"/>
      <c r="E1680" s="3"/>
      <c r="F1680" s="3"/>
      <c r="G1680" s="3"/>
      <c r="H1680" s="3"/>
      <c r="I1680" s="3"/>
      <c r="J1680" s="3"/>
    </row>
    <row r="1681" spans="3:10" x14ac:dyDescent="0.25">
      <c r="C1681" s="3"/>
      <c r="E1681" s="3"/>
      <c r="F1681" s="3"/>
      <c r="G1681" s="3"/>
      <c r="H1681" s="3"/>
      <c r="I1681" s="3"/>
      <c r="J1681" s="3"/>
    </row>
    <row r="1682" spans="3:10" x14ac:dyDescent="0.25">
      <c r="C1682" s="3"/>
      <c r="E1682" s="3"/>
      <c r="F1682" s="3"/>
      <c r="G1682" s="3"/>
      <c r="H1682" s="3"/>
      <c r="I1682" s="3"/>
      <c r="J1682" s="3"/>
    </row>
    <row r="1683" spans="3:10" x14ac:dyDescent="0.25">
      <c r="C1683" s="3"/>
      <c r="E1683" s="3"/>
      <c r="F1683" s="3"/>
      <c r="G1683" s="3"/>
      <c r="H1683" s="3"/>
      <c r="I1683" s="3"/>
      <c r="J1683" s="3"/>
    </row>
    <row r="1684" spans="3:10" x14ac:dyDescent="0.25">
      <c r="C1684" s="3"/>
      <c r="E1684" s="3"/>
      <c r="F1684" s="3"/>
      <c r="G1684" s="3"/>
      <c r="H1684" s="3"/>
      <c r="I1684" s="3"/>
      <c r="J1684" s="3"/>
    </row>
    <row r="1685" spans="3:10" x14ac:dyDescent="0.25">
      <c r="C1685" s="3"/>
      <c r="E1685" s="3"/>
      <c r="F1685" s="3"/>
      <c r="G1685" s="3"/>
      <c r="H1685" s="3"/>
      <c r="I1685" s="3"/>
      <c r="J1685" s="3"/>
    </row>
    <row r="1686" spans="3:10" x14ac:dyDescent="0.25">
      <c r="C1686" s="3"/>
      <c r="E1686" s="3"/>
      <c r="F1686" s="3"/>
      <c r="G1686" s="3"/>
      <c r="H1686" s="3"/>
      <c r="I1686" s="3"/>
      <c r="J1686" s="3"/>
    </row>
    <row r="1687" spans="3:10" x14ac:dyDescent="0.25">
      <c r="C1687" s="3"/>
      <c r="E1687" s="3"/>
      <c r="F1687" s="3"/>
      <c r="G1687" s="3"/>
      <c r="H1687" s="3"/>
      <c r="I1687" s="3"/>
      <c r="J1687" s="3"/>
    </row>
    <row r="1688" spans="3:10" x14ac:dyDescent="0.25">
      <c r="C1688" s="3"/>
      <c r="E1688" s="3"/>
      <c r="F1688" s="3"/>
      <c r="G1688" s="3"/>
      <c r="H1688" s="3"/>
      <c r="I1688" s="3"/>
      <c r="J1688" s="3"/>
    </row>
    <row r="1689" spans="3:10" x14ac:dyDescent="0.25">
      <c r="C1689" s="3"/>
      <c r="E1689" s="3"/>
      <c r="F1689" s="3"/>
      <c r="G1689" s="3"/>
      <c r="H1689" s="3"/>
      <c r="I1689" s="3"/>
      <c r="J1689" s="3"/>
    </row>
    <row r="1690" spans="3:10" x14ac:dyDescent="0.25">
      <c r="C1690" s="3"/>
      <c r="E1690" s="3"/>
      <c r="F1690" s="3"/>
      <c r="G1690" s="3"/>
      <c r="H1690" s="3"/>
      <c r="I1690" s="3"/>
      <c r="J1690" s="3"/>
    </row>
    <row r="1691" spans="3:10" x14ac:dyDescent="0.25">
      <c r="C1691" s="3"/>
      <c r="E1691" s="3"/>
      <c r="F1691" s="3"/>
      <c r="G1691" s="3"/>
      <c r="H1691" s="3"/>
      <c r="I1691" s="3"/>
      <c r="J1691" s="3"/>
    </row>
    <row r="1692" spans="3:10" x14ac:dyDescent="0.25">
      <c r="C1692" s="3"/>
      <c r="E1692" s="3"/>
      <c r="F1692" s="3"/>
      <c r="G1692" s="3"/>
      <c r="H1692" s="3"/>
      <c r="I1692" s="3"/>
      <c r="J1692" s="3"/>
    </row>
    <row r="1693" spans="3:10" x14ac:dyDescent="0.25">
      <c r="C1693" s="3"/>
      <c r="E1693" s="3"/>
      <c r="F1693" s="3"/>
      <c r="G1693" s="3"/>
      <c r="H1693" s="3"/>
      <c r="I1693" s="3"/>
      <c r="J1693" s="3"/>
    </row>
    <row r="1694" spans="3:10" x14ac:dyDescent="0.25">
      <c r="C1694" s="3"/>
      <c r="E1694" s="3"/>
      <c r="F1694" s="3"/>
      <c r="G1694" s="3"/>
      <c r="H1694" s="3"/>
      <c r="I1694" s="3"/>
      <c r="J1694" s="3"/>
    </row>
    <row r="1695" spans="3:10" x14ac:dyDescent="0.25">
      <c r="C1695" s="3"/>
      <c r="E1695" s="3"/>
      <c r="F1695" s="3"/>
      <c r="G1695" s="3"/>
      <c r="H1695" s="3"/>
      <c r="I1695" s="3"/>
      <c r="J1695" s="3"/>
    </row>
    <row r="1696" spans="3:10" x14ac:dyDescent="0.25">
      <c r="C1696" s="3"/>
      <c r="E1696" s="3"/>
      <c r="F1696" s="3"/>
      <c r="G1696" s="3"/>
      <c r="H1696" s="3"/>
      <c r="I1696" s="3"/>
      <c r="J1696" s="3"/>
    </row>
    <row r="1697" spans="3:10" x14ac:dyDescent="0.25">
      <c r="C1697" s="3"/>
      <c r="E1697" s="3"/>
      <c r="F1697" s="3"/>
      <c r="G1697" s="3"/>
      <c r="H1697" s="3"/>
      <c r="I1697" s="3"/>
      <c r="J1697" s="3"/>
    </row>
    <row r="1698" spans="3:10" x14ac:dyDescent="0.25">
      <c r="C1698" s="3"/>
      <c r="E1698" s="3"/>
      <c r="F1698" s="3"/>
      <c r="G1698" s="3"/>
      <c r="H1698" s="3"/>
      <c r="I1698" s="3"/>
      <c r="J1698" s="3"/>
    </row>
    <row r="1699" spans="3:10" x14ac:dyDescent="0.25">
      <c r="C1699" s="3"/>
      <c r="E1699" s="3"/>
      <c r="F1699" s="3"/>
      <c r="G1699" s="3"/>
      <c r="H1699" s="3"/>
      <c r="I1699" s="3"/>
      <c r="J1699" s="3"/>
    </row>
    <row r="1700" spans="3:10" x14ac:dyDescent="0.25">
      <c r="C1700" s="3"/>
      <c r="E1700" s="3"/>
      <c r="F1700" s="3"/>
      <c r="G1700" s="3"/>
      <c r="H1700" s="3"/>
      <c r="I1700" s="3"/>
      <c r="J1700" s="3"/>
    </row>
    <row r="1701" spans="3:10" x14ac:dyDescent="0.25">
      <c r="C1701" s="3"/>
      <c r="E1701" s="3"/>
      <c r="F1701" s="3"/>
      <c r="G1701" s="3"/>
      <c r="H1701" s="3"/>
      <c r="I1701" s="3"/>
      <c r="J1701" s="3"/>
    </row>
    <row r="1702" spans="3:10" x14ac:dyDescent="0.25">
      <c r="C1702" s="3"/>
      <c r="E1702" s="3"/>
      <c r="F1702" s="3"/>
      <c r="G1702" s="3"/>
      <c r="H1702" s="3"/>
      <c r="I1702" s="3"/>
      <c r="J1702" s="3"/>
    </row>
    <row r="1703" spans="3:10" x14ac:dyDescent="0.25">
      <c r="C1703" s="3"/>
      <c r="E1703" s="3"/>
      <c r="F1703" s="3"/>
      <c r="G1703" s="3"/>
      <c r="H1703" s="3"/>
      <c r="I1703" s="3"/>
      <c r="J1703" s="3"/>
    </row>
    <row r="1704" spans="3:10" x14ac:dyDescent="0.25">
      <c r="C1704" s="3"/>
      <c r="E1704" s="3"/>
      <c r="F1704" s="3"/>
      <c r="G1704" s="3"/>
      <c r="H1704" s="3"/>
      <c r="I1704" s="3"/>
      <c r="J1704" s="3"/>
    </row>
    <row r="1705" spans="3:10" x14ac:dyDescent="0.25">
      <c r="C1705" s="3"/>
      <c r="E1705" s="3"/>
      <c r="F1705" s="3"/>
      <c r="G1705" s="3"/>
      <c r="H1705" s="3"/>
      <c r="I1705" s="3"/>
      <c r="J1705" s="3"/>
    </row>
    <row r="1706" spans="3:10" x14ac:dyDescent="0.25">
      <c r="C1706" s="3"/>
      <c r="E1706" s="3"/>
      <c r="F1706" s="3"/>
      <c r="G1706" s="3"/>
      <c r="H1706" s="3"/>
      <c r="I1706" s="3"/>
      <c r="J1706" s="3"/>
    </row>
    <row r="1707" spans="3:10" x14ac:dyDescent="0.25">
      <c r="C1707" s="3"/>
      <c r="E1707" s="3"/>
      <c r="F1707" s="3"/>
      <c r="G1707" s="3"/>
      <c r="H1707" s="3"/>
      <c r="I1707" s="3"/>
      <c r="J1707" s="3"/>
    </row>
    <row r="1708" spans="3:10" x14ac:dyDescent="0.25">
      <c r="C1708" s="3"/>
      <c r="E1708" s="3"/>
      <c r="F1708" s="3"/>
      <c r="G1708" s="3"/>
      <c r="H1708" s="3"/>
      <c r="I1708" s="3"/>
      <c r="J1708" s="3"/>
    </row>
    <row r="1709" spans="3:10" x14ac:dyDescent="0.25">
      <c r="C1709" s="3"/>
      <c r="E1709" s="3"/>
      <c r="F1709" s="3"/>
      <c r="G1709" s="3"/>
      <c r="H1709" s="3"/>
      <c r="I1709" s="3"/>
      <c r="J1709" s="3"/>
    </row>
    <row r="1710" spans="3:10" x14ac:dyDescent="0.25">
      <c r="C1710" s="3"/>
      <c r="E1710" s="3"/>
      <c r="F1710" s="3"/>
      <c r="G1710" s="3"/>
      <c r="H1710" s="3"/>
      <c r="I1710" s="3"/>
      <c r="J1710" s="3"/>
    </row>
    <row r="1711" spans="3:10" x14ac:dyDescent="0.25">
      <c r="C1711" s="3"/>
      <c r="E1711" s="3"/>
      <c r="F1711" s="3"/>
      <c r="G1711" s="3"/>
      <c r="H1711" s="3"/>
      <c r="I1711" s="3"/>
      <c r="J1711" s="3"/>
    </row>
    <row r="1712" spans="3:10" x14ac:dyDescent="0.25">
      <c r="C1712" s="3"/>
      <c r="E1712" s="3"/>
      <c r="F1712" s="3"/>
      <c r="G1712" s="3"/>
      <c r="H1712" s="3"/>
      <c r="I1712" s="3"/>
      <c r="J1712" s="3"/>
    </row>
    <row r="1713" spans="3:10" x14ac:dyDescent="0.25">
      <c r="C1713" s="3"/>
      <c r="E1713" s="3"/>
      <c r="F1713" s="3"/>
      <c r="G1713" s="3"/>
      <c r="H1713" s="3"/>
      <c r="I1713" s="3"/>
      <c r="J1713" s="3"/>
    </row>
    <row r="1714" spans="3:10" x14ac:dyDescent="0.25">
      <c r="C1714" s="3"/>
      <c r="E1714" s="3"/>
      <c r="F1714" s="3"/>
      <c r="G1714" s="3"/>
      <c r="H1714" s="3"/>
      <c r="I1714" s="3"/>
      <c r="J1714" s="3"/>
    </row>
    <row r="1715" spans="3:10" x14ac:dyDescent="0.25">
      <c r="C1715" s="3"/>
      <c r="E1715" s="3"/>
      <c r="F1715" s="3"/>
      <c r="G1715" s="3"/>
      <c r="H1715" s="3"/>
      <c r="I1715" s="3"/>
      <c r="J1715" s="3"/>
    </row>
    <row r="1716" spans="3:10" x14ac:dyDescent="0.25">
      <c r="C1716" s="3"/>
      <c r="E1716" s="3"/>
      <c r="F1716" s="3"/>
      <c r="G1716" s="3"/>
      <c r="H1716" s="3"/>
      <c r="I1716" s="3"/>
      <c r="J1716" s="3"/>
    </row>
    <row r="1717" spans="3:10" x14ac:dyDescent="0.25">
      <c r="C1717" s="3"/>
      <c r="E1717" s="3"/>
      <c r="F1717" s="3"/>
      <c r="G1717" s="3"/>
      <c r="H1717" s="3"/>
      <c r="I1717" s="3"/>
      <c r="J1717" s="3"/>
    </row>
    <row r="1718" spans="3:10" x14ac:dyDescent="0.25">
      <c r="C1718" s="3"/>
      <c r="E1718" s="3"/>
      <c r="F1718" s="3"/>
      <c r="G1718" s="3"/>
      <c r="H1718" s="3"/>
      <c r="I1718" s="3"/>
      <c r="J1718" s="3"/>
    </row>
    <row r="1719" spans="3:10" x14ac:dyDescent="0.25">
      <c r="C1719" s="3"/>
      <c r="E1719" s="3"/>
      <c r="F1719" s="3"/>
      <c r="G1719" s="3"/>
      <c r="H1719" s="3"/>
      <c r="I1719" s="3"/>
      <c r="J1719" s="3"/>
    </row>
    <row r="1720" spans="3:10" x14ac:dyDescent="0.25">
      <c r="C1720" s="3"/>
      <c r="E1720" s="3"/>
      <c r="F1720" s="3"/>
      <c r="G1720" s="3"/>
      <c r="H1720" s="3"/>
      <c r="I1720" s="3"/>
      <c r="J1720" s="3"/>
    </row>
    <row r="1721" spans="3:10" x14ac:dyDescent="0.25">
      <c r="C1721" s="3"/>
      <c r="E1721" s="3"/>
      <c r="F1721" s="3"/>
      <c r="G1721" s="3"/>
      <c r="H1721" s="3"/>
      <c r="I1721" s="3"/>
      <c r="J1721" s="3"/>
    </row>
    <row r="1722" spans="3:10" x14ac:dyDescent="0.25">
      <c r="C1722" s="3"/>
      <c r="E1722" s="3"/>
      <c r="F1722" s="3"/>
      <c r="G1722" s="3"/>
      <c r="H1722" s="3"/>
      <c r="I1722" s="3"/>
      <c r="J1722" s="3"/>
    </row>
    <row r="1723" spans="3:10" x14ac:dyDescent="0.25">
      <c r="C1723" s="3"/>
      <c r="E1723" s="3"/>
      <c r="F1723" s="3"/>
      <c r="G1723" s="3"/>
      <c r="H1723" s="3"/>
      <c r="I1723" s="3"/>
      <c r="J1723" s="3"/>
    </row>
    <row r="1724" spans="3:10" x14ac:dyDescent="0.25">
      <c r="C1724" s="3"/>
      <c r="E1724" s="3"/>
      <c r="F1724" s="3"/>
      <c r="G1724" s="3"/>
      <c r="H1724" s="3"/>
      <c r="I1724" s="3"/>
      <c r="J1724" s="3"/>
    </row>
    <row r="1725" spans="3:10" x14ac:dyDescent="0.25">
      <c r="C1725" s="3"/>
      <c r="E1725" s="3"/>
      <c r="F1725" s="3"/>
      <c r="G1725" s="3"/>
      <c r="H1725" s="3"/>
      <c r="I1725" s="3"/>
      <c r="J1725" s="3"/>
    </row>
    <row r="1726" spans="3:10" x14ac:dyDescent="0.25">
      <c r="C1726" s="3"/>
      <c r="E1726" s="3"/>
      <c r="F1726" s="3"/>
      <c r="G1726" s="3"/>
      <c r="H1726" s="3"/>
      <c r="I1726" s="3"/>
      <c r="J1726" s="3"/>
    </row>
    <row r="1727" spans="3:10" x14ac:dyDescent="0.25">
      <c r="C1727" s="3"/>
      <c r="E1727" s="3"/>
      <c r="F1727" s="3"/>
      <c r="G1727" s="3"/>
      <c r="H1727" s="3"/>
      <c r="I1727" s="3"/>
      <c r="J1727" s="3"/>
    </row>
    <row r="1728" spans="3:10" x14ac:dyDescent="0.25">
      <c r="C1728" s="3"/>
      <c r="E1728" s="3"/>
      <c r="F1728" s="3"/>
      <c r="G1728" s="3"/>
      <c r="H1728" s="3"/>
      <c r="I1728" s="3"/>
      <c r="J1728" s="3"/>
    </row>
    <row r="1729" spans="3:10" x14ac:dyDescent="0.25">
      <c r="C1729" s="3"/>
      <c r="E1729" s="3"/>
      <c r="F1729" s="3"/>
      <c r="G1729" s="3"/>
      <c r="H1729" s="3"/>
      <c r="I1729" s="3"/>
      <c r="J1729" s="3"/>
    </row>
    <row r="1730" spans="3:10" x14ac:dyDescent="0.25">
      <c r="C1730" s="3"/>
      <c r="E1730" s="3"/>
      <c r="F1730" s="3"/>
      <c r="G1730" s="3"/>
      <c r="H1730" s="3"/>
      <c r="I1730" s="3"/>
      <c r="J1730" s="3"/>
    </row>
    <row r="1731" spans="3:10" x14ac:dyDescent="0.25">
      <c r="C1731" s="3"/>
      <c r="E1731" s="3"/>
      <c r="F1731" s="3"/>
      <c r="G1731" s="3"/>
      <c r="H1731" s="3"/>
      <c r="I1731" s="3"/>
      <c r="J1731" s="3"/>
    </row>
    <row r="1732" spans="3:10" x14ac:dyDescent="0.25">
      <c r="C1732" s="3"/>
      <c r="E1732" s="3"/>
      <c r="F1732" s="3"/>
      <c r="G1732" s="3"/>
      <c r="H1732" s="3"/>
      <c r="I1732" s="3"/>
      <c r="J1732" s="3"/>
    </row>
    <row r="1733" spans="3:10" x14ac:dyDescent="0.25">
      <c r="C1733" s="3"/>
      <c r="E1733" s="3"/>
      <c r="F1733" s="3"/>
      <c r="G1733" s="3"/>
      <c r="H1733" s="3"/>
      <c r="I1733" s="3"/>
      <c r="J1733" s="3"/>
    </row>
    <row r="1734" spans="3:10" x14ac:dyDescent="0.25">
      <c r="C1734" s="3"/>
      <c r="E1734" s="3"/>
      <c r="F1734" s="3"/>
      <c r="G1734" s="3"/>
      <c r="H1734" s="3"/>
      <c r="I1734" s="3"/>
      <c r="J1734" s="3"/>
    </row>
    <row r="1735" spans="3:10" x14ac:dyDescent="0.25">
      <c r="C1735" s="3"/>
      <c r="E1735" s="3"/>
      <c r="F1735" s="3"/>
      <c r="G1735" s="3"/>
      <c r="H1735" s="3"/>
      <c r="I1735" s="3"/>
      <c r="J1735" s="3"/>
    </row>
    <row r="1736" spans="3:10" x14ac:dyDescent="0.25">
      <c r="C1736" s="3"/>
      <c r="E1736" s="3"/>
      <c r="F1736" s="3"/>
      <c r="G1736" s="3"/>
      <c r="H1736" s="3"/>
      <c r="I1736" s="3"/>
      <c r="J1736" s="3"/>
    </row>
    <row r="1737" spans="3:10" x14ac:dyDescent="0.25">
      <c r="C1737" s="3"/>
      <c r="E1737" s="3"/>
      <c r="F1737" s="3"/>
      <c r="G1737" s="3"/>
      <c r="H1737" s="3"/>
      <c r="I1737" s="3"/>
      <c r="J1737" s="3"/>
    </row>
    <row r="1738" spans="3:10" x14ac:dyDescent="0.25">
      <c r="C1738" s="3"/>
      <c r="E1738" s="3"/>
      <c r="F1738" s="3"/>
      <c r="G1738" s="3"/>
      <c r="H1738" s="3"/>
      <c r="I1738" s="3"/>
      <c r="J1738" s="3"/>
    </row>
    <row r="1739" spans="3:10" x14ac:dyDescent="0.25">
      <c r="C1739" s="3"/>
      <c r="E1739" s="3"/>
      <c r="F1739" s="3"/>
      <c r="G1739" s="3"/>
      <c r="H1739" s="3"/>
      <c r="I1739" s="3"/>
      <c r="J1739" s="3"/>
    </row>
    <row r="1740" spans="3:10" x14ac:dyDescent="0.25">
      <c r="C1740" s="3"/>
      <c r="E1740" s="3"/>
      <c r="F1740" s="3"/>
      <c r="G1740" s="3"/>
      <c r="H1740" s="3"/>
      <c r="I1740" s="3"/>
      <c r="J1740" s="3"/>
    </row>
    <row r="1741" spans="3:10" x14ac:dyDescent="0.25">
      <c r="C1741" s="3"/>
      <c r="E1741" s="3"/>
      <c r="F1741" s="3"/>
      <c r="G1741" s="3"/>
      <c r="H1741" s="3"/>
      <c r="I1741" s="3"/>
      <c r="J1741" s="3"/>
    </row>
    <row r="1742" spans="3:10" x14ac:dyDescent="0.25">
      <c r="C1742" s="3"/>
      <c r="E1742" s="3"/>
      <c r="F1742" s="3"/>
      <c r="G1742" s="3"/>
      <c r="H1742" s="3"/>
      <c r="I1742" s="3"/>
      <c r="J1742" s="3"/>
    </row>
    <row r="1743" spans="3:10" x14ac:dyDescent="0.25">
      <c r="C1743" s="3"/>
      <c r="E1743" s="3"/>
      <c r="F1743" s="3"/>
      <c r="G1743" s="3"/>
      <c r="H1743" s="3"/>
      <c r="I1743" s="3"/>
      <c r="J1743" s="3"/>
    </row>
    <row r="1744" spans="3:10" x14ac:dyDescent="0.25">
      <c r="C1744" s="3"/>
      <c r="E1744" s="3"/>
      <c r="F1744" s="3"/>
      <c r="G1744" s="3"/>
      <c r="H1744" s="3"/>
      <c r="I1744" s="3"/>
      <c r="J1744" s="3"/>
    </row>
    <row r="1745" spans="3:10" x14ac:dyDescent="0.25">
      <c r="C1745" s="3"/>
      <c r="E1745" s="3"/>
      <c r="F1745" s="3"/>
      <c r="G1745" s="3"/>
      <c r="H1745" s="3"/>
      <c r="I1745" s="3"/>
      <c r="J1745" s="3"/>
    </row>
    <row r="1746" spans="3:10" x14ac:dyDescent="0.25">
      <c r="C1746" s="3"/>
      <c r="E1746" s="3"/>
      <c r="F1746" s="3"/>
      <c r="G1746" s="3"/>
      <c r="H1746" s="3"/>
      <c r="I1746" s="3"/>
      <c r="J1746" s="3"/>
    </row>
    <row r="1747" spans="3:10" x14ac:dyDescent="0.25">
      <c r="C1747" s="3"/>
      <c r="E1747" s="3"/>
      <c r="F1747" s="3"/>
      <c r="G1747" s="3"/>
      <c r="H1747" s="3"/>
      <c r="I1747" s="3"/>
      <c r="J1747" s="3"/>
    </row>
    <row r="1748" spans="3:10" x14ac:dyDescent="0.25">
      <c r="C1748" s="3"/>
      <c r="E1748" s="3"/>
      <c r="F1748" s="3"/>
      <c r="G1748" s="3"/>
      <c r="H1748" s="3"/>
      <c r="I1748" s="3"/>
      <c r="J1748" s="3"/>
    </row>
    <row r="1749" spans="3:10" x14ac:dyDescent="0.25">
      <c r="C1749" s="3"/>
      <c r="E1749" s="3"/>
      <c r="F1749" s="3"/>
      <c r="G1749" s="3"/>
      <c r="H1749" s="3"/>
      <c r="I1749" s="3"/>
      <c r="J1749" s="3"/>
    </row>
    <row r="1750" spans="3:10" x14ac:dyDescent="0.25">
      <c r="C1750" s="3"/>
      <c r="E1750" s="3"/>
      <c r="F1750" s="3"/>
      <c r="G1750" s="3"/>
      <c r="H1750" s="3"/>
      <c r="I1750" s="3"/>
      <c r="J1750" s="3"/>
    </row>
    <row r="1751" spans="3:10" x14ac:dyDescent="0.25">
      <c r="C1751" s="3"/>
      <c r="E1751" s="3"/>
      <c r="F1751" s="3"/>
      <c r="G1751" s="3"/>
      <c r="H1751" s="3"/>
      <c r="I1751" s="3"/>
      <c r="J1751" s="3"/>
    </row>
    <row r="1752" spans="3:10" x14ac:dyDescent="0.25">
      <c r="C1752" s="3"/>
      <c r="E1752" s="3"/>
      <c r="F1752" s="3"/>
      <c r="G1752" s="3"/>
      <c r="H1752" s="3"/>
      <c r="I1752" s="3"/>
      <c r="J1752" s="3"/>
    </row>
    <row r="1753" spans="3:10" x14ac:dyDescent="0.25">
      <c r="C1753" s="3"/>
      <c r="E1753" s="3"/>
      <c r="F1753" s="3"/>
      <c r="G1753" s="3"/>
      <c r="H1753" s="3"/>
      <c r="I1753" s="3"/>
      <c r="J1753" s="3"/>
    </row>
    <row r="1754" spans="3:10" x14ac:dyDescent="0.25">
      <c r="C1754" s="3"/>
      <c r="E1754" s="3"/>
      <c r="F1754" s="3"/>
      <c r="G1754" s="3"/>
      <c r="H1754" s="3"/>
      <c r="I1754" s="3"/>
      <c r="J1754" s="3"/>
    </row>
    <row r="1755" spans="3:10" x14ac:dyDescent="0.25">
      <c r="C1755" s="3"/>
      <c r="E1755" s="3"/>
      <c r="F1755" s="3"/>
      <c r="G1755" s="3"/>
      <c r="H1755" s="3"/>
      <c r="I1755" s="3"/>
      <c r="J1755" s="3"/>
    </row>
    <row r="1756" spans="3:10" x14ac:dyDescent="0.25">
      <c r="C1756" s="3"/>
      <c r="E1756" s="3"/>
      <c r="F1756" s="3"/>
      <c r="G1756" s="3"/>
      <c r="H1756" s="3"/>
      <c r="I1756" s="3"/>
      <c r="J1756" s="3"/>
    </row>
    <row r="1757" spans="3:10" x14ac:dyDescent="0.25">
      <c r="C1757" s="3"/>
      <c r="E1757" s="3"/>
      <c r="F1757" s="3"/>
      <c r="G1757" s="3"/>
      <c r="H1757" s="3"/>
      <c r="I1757" s="3"/>
      <c r="J1757" s="3"/>
    </row>
    <row r="1758" spans="3:10" x14ac:dyDescent="0.25">
      <c r="C1758" s="3"/>
      <c r="E1758" s="3"/>
      <c r="F1758" s="3"/>
      <c r="G1758" s="3"/>
      <c r="H1758" s="3"/>
      <c r="I1758" s="3"/>
      <c r="J1758" s="3"/>
    </row>
    <row r="1759" spans="3:10" x14ac:dyDescent="0.25">
      <c r="C1759" s="3"/>
      <c r="E1759" s="3"/>
      <c r="F1759" s="3"/>
      <c r="G1759" s="3"/>
      <c r="H1759" s="3"/>
      <c r="I1759" s="3"/>
      <c r="J1759" s="3"/>
    </row>
    <row r="1760" spans="3:10" x14ac:dyDescent="0.25">
      <c r="C1760" s="3"/>
      <c r="E1760" s="3"/>
      <c r="F1760" s="3"/>
      <c r="G1760" s="3"/>
      <c r="H1760" s="3"/>
      <c r="I1760" s="3"/>
      <c r="J1760" s="3"/>
    </row>
    <row r="1761" spans="3:10" x14ac:dyDescent="0.25">
      <c r="C1761" s="3"/>
      <c r="E1761" s="3"/>
      <c r="F1761" s="3"/>
      <c r="G1761" s="3"/>
      <c r="H1761" s="3"/>
      <c r="I1761" s="3"/>
      <c r="J1761" s="3"/>
    </row>
    <row r="1762" spans="3:10" x14ac:dyDescent="0.25">
      <c r="C1762" s="3"/>
      <c r="E1762" s="3"/>
      <c r="F1762" s="3"/>
      <c r="G1762" s="3"/>
      <c r="H1762" s="3"/>
      <c r="I1762" s="3"/>
      <c r="J1762" s="3"/>
    </row>
    <row r="1763" spans="3:10" x14ac:dyDescent="0.25">
      <c r="C1763" s="3"/>
      <c r="E1763" s="3"/>
      <c r="F1763" s="3"/>
      <c r="G1763" s="3"/>
      <c r="H1763" s="3"/>
      <c r="I1763" s="3"/>
      <c r="J1763" s="3"/>
    </row>
    <row r="1764" spans="3:10" x14ac:dyDescent="0.25">
      <c r="C1764" s="3"/>
      <c r="E1764" s="3"/>
      <c r="F1764" s="3"/>
      <c r="G1764" s="3"/>
      <c r="H1764" s="3"/>
      <c r="I1764" s="3"/>
      <c r="J1764" s="3"/>
    </row>
    <row r="1765" spans="3:10" x14ac:dyDescent="0.25">
      <c r="C1765" s="3"/>
      <c r="E1765" s="3"/>
      <c r="F1765" s="3"/>
      <c r="G1765" s="3"/>
      <c r="H1765" s="3"/>
      <c r="I1765" s="3"/>
      <c r="J1765" s="3"/>
    </row>
    <row r="1766" spans="3:10" x14ac:dyDescent="0.25">
      <c r="C1766" s="3"/>
      <c r="E1766" s="3"/>
      <c r="F1766" s="3"/>
      <c r="G1766" s="3"/>
      <c r="H1766" s="3"/>
      <c r="I1766" s="3"/>
      <c r="J1766" s="3"/>
    </row>
    <row r="1767" spans="3:10" x14ac:dyDescent="0.25">
      <c r="C1767" s="3"/>
      <c r="E1767" s="3"/>
      <c r="F1767" s="3"/>
      <c r="G1767" s="3"/>
      <c r="H1767" s="3"/>
      <c r="I1767" s="3"/>
      <c r="J1767" s="3"/>
    </row>
    <row r="1768" spans="3:10" x14ac:dyDescent="0.25">
      <c r="C1768" s="3"/>
      <c r="E1768" s="3"/>
      <c r="F1768" s="3"/>
      <c r="G1768" s="3"/>
      <c r="H1768" s="3"/>
      <c r="I1768" s="3"/>
      <c r="J1768" s="3"/>
    </row>
    <row r="1769" spans="3:10" x14ac:dyDescent="0.25">
      <c r="C1769" s="3"/>
      <c r="E1769" s="3"/>
      <c r="F1769" s="3"/>
      <c r="G1769" s="3"/>
      <c r="H1769" s="3"/>
      <c r="I1769" s="3"/>
      <c r="J1769" s="3"/>
    </row>
    <row r="1770" spans="3:10" x14ac:dyDescent="0.25">
      <c r="C1770" s="3"/>
      <c r="E1770" s="3"/>
      <c r="F1770" s="3"/>
      <c r="G1770" s="3"/>
      <c r="H1770" s="3"/>
      <c r="I1770" s="3"/>
      <c r="J1770" s="3"/>
    </row>
    <row r="1771" spans="3:10" x14ac:dyDescent="0.25">
      <c r="C1771" s="3"/>
      <c r="E1771" s="3"/>
      <c r="F1771" s="3"/>
      <c r="G1771" s="3"/>
      <c r="H1771" s="3"/>
      <c r="I1771" s="3"/>
      <c r="J1771" s="3"/>
    </row>
    <row r="1772" spans="3:10" x14ac:dyDescent="0.25">
      <c r="C1772" s="3"/>
      <c r="E1772" s="3"/>
      <c r="F1772" s="3"/>
      <c r="G1772" s="3"/>
      <c r="H1772" s="3"/>
      <c r="I1772" s="3"/>
      <c r="J1772" s="3"/>
    </row>
    <row r="1773" spans="3:10" x14ac:dyDescent="0.25">
      <c r="C1773" s="3"/>
      <c r="E1773" s="3"/>
      <c r="F1773" s="3"/>
      <c r="G1773" s="3"/>
      <c r="H1773" s="3"/>
      <c r="I1773" s="3"/>
      <c r="J1773" s="3"/>
    </row>
    <row r="1774" spans="3:10" x14ac:dyDescent="0.25">
      <c r="C1774" s="3"/>
      <c r="E1774" s="3"/>
      <c r="F1774" s="3"/>
      <c r="G1774" s="3"/>
      <c r="H1774" s="3"/>
      <c r="I1774" s="3"/>
      <c r="J1774" s="3"/>
    </row>
    <row r="1775" spans="3:10" x14ac:dyDescent="0.25">
      <c r="C1775" s="3"/>
      <c r="E1775" s="3"/>
      <c r="F1775" s="3"/>
      <c r="G1775" s="3"/>
      <c r="H1775" s="3"/>
      <c r="I1775" s="3"/>
      <c r="J1775" s="3"/>
    </row>
    <row r="1776" spans="3:10" x14ac:dyDescent="0.25">
      <c r="C1776" s="3"/>
      <c r="E1776" s="3"/>
      <c r="F1776" s="3"/>
      <c r="G1776" s="3"/>
      <c r="H1776" s="3"/>
      <c r="I1776" s="3"/>
      <c r="J1776" s="3"/>
    </row>
    <row r="1777" spans="3:10" x14ac:dyDescent="0.25">
      <c r="C1777" s="3"/>
      <c r="E1777" s="3"/>
      <c r="F1777" s="3"/>
      <c r="G1777" s="3"/>
      <c r="H1777" s="3"/>
      <c r="I1777" s="3"/>
      <c r="J1777" s="3"/>
    </row>
    <row r="1778" spans="3:10" x14ac:dyDescent="0.25">
      <c r="C1778" s="3"/>
      <c r="E1778" s="3"/>
      <c r="F1778" s="3"/>
      <c r="G1778" s="3"/>
      <c r="H1778" s="3"/>
      <c r="I1778" s="3"/>
      <c r="J1778" s="3"/>
    </row>
    <row r="1779" spans="3:10" x14ac:dyDescent="0.25">
      <c r="C1779" s="3"/>
      <c r="E1779" s="3"/>
      <c r="F1779" s="3"/>
      <c r="G1779" s="3"/>
      <c r="H1779" s="3"/>
      <c r="I1779" s="3"/>
      <c r="J1779" s="3"/>
    </row>
    <row r="1780" spans="3:10" x14ac:dyDescent="0.25">
      <c r="C1780" s="3"/>
      <c r="E1780" s="3"/>
      <c r="F1780" s="3"/>
      <c r="G1780" s="3"/>
      <c r="H1780" s="3"/>
      <c r="I1780" s="3"/>
      <c r="J1780" s="3"/>
    </row>
    <row r="1781" spans="3:10" x14ac:dyDescent="0.25">
      <c r="C1781" s="3"/>
      <c r="E1781" s="3"/>
      <c r="F1781" s="3"/>
      <c r="G1781" s="3"/>
      <c r="H1781" s="3"/>
      <c r="I1781" s="3"/>
      <c r="J1781" s="3"/>
    </row>
    <row r="1782" spans="3:10" x14ac:dyDescent="0.25">
      <c r="C1782" s="3"/>
      <c r="E1782" s="3"/>
      <c r="F1782" s="3"/>
      <c r="G1782" s="3"/>
      <c r="H1782" s="3"/>
      <c r="I1782" s="3"/>
      <c r="J1782" s="3"/>
    </row>
    <row r="1783" spans="3:10" x14ac:dyDescent="0.25">
      <c r="C1783" s="3"/>
      <c r="E1783" s="3"/>
      <c r="F1783" s="3"/>
      <c r="G1783" s="3"/>
      <c r="H1783" s="3"/>
      <c r="I1783" s="3"/>
      <c r="J1783" s="3"/>
    </row>
    <row r="1784" spans="3:10" x14ac:dyDescent="0.25">
      <c r="C1784" s="3"/>
      <c r="E1784" s="3"/>
      <c r="F1784" s="3"/>
      <c r="G1784" s="3"/>
      <c r="H1784" s="3"/>
      <c r="I1784" s="3"/>
      <c r="J1784" s="3"/>
    </row>
    <row r="1785" spans="3:10" x14ac:dyDescent="0.25">
      <c r="C1785" s="3"/>
      <c r="E1785" s="3"/>
      <c r="F1785" s="3"/>
      <c r="G1785" s="3"/>
      <c r="H1785" s="3"/>
      <c r="I1785" s="3"/>
      <c r="J1785" s="3"/>
    </row>
    <row r="1786" spans="3:10" x14ac:dyDescent="0.25">
      <c r="C1786" s="3"/>
      <c r="E1786" s="3"/>
      <c r="F1786" s="3"/>
      <c r="G1786" s="3"/>
      <c r="H1786" s="3"/>
      <c r="I1786" s="3"/>
      <c r="J1786" s="3"/>
    </row>
    <row r="1787" spans="3:10" x14ac:dyDescent="0.25">
      <c r="C1787" s="3"/>
      <c r="E1787" s="3"/>
      <c r="F1787" s="3"/>
      <c r="G1787" s="3"/>
      <c r="H1787" s="3"/>
      <c r="I1787" s="3"/>
      <c r="J1787" s="3"/>
    </row>
    <row r="1788" spans="3:10" x14ac:dyDescent="0.25">
      <c r="C1788" s="3"/>
      <c r="E1788" s="3"/>
      <c r="F1788" s="3"/>
      <c r="G1788" s="3"/>
      <c r="H1788" s="3"/>
      <c r="I1788" s="3"/>
      <c r="J1788" s="3"/>
    </row>
    <row r="1789" spans="3:10" x14ac:dyDescent="0.25">
      <c r="C1789" s="3"/>
      <c r="E1789" s="3"/>
      <c r="F1789" s="3"/>
      <c r="G1789" s="3"/>
      <c r="H1789" s="3"/>
      <c r="I1789" s="3"/>
      <c r="J1789" s="3"/>
    </row>
    <row r="1790" spans="3:10" x14ac:dyDescent="0.25">
      <c r="C1790" s="3"/>
      <c r="E1790" s="3"/>
      <c r="F1790" s="3"/>
      <c r="G1790" s="3"/>
      <c r="H1790" s="3"/>
      <c r="I1790" s="3"/>
      <c r="J1790" s="3"/>
    </row>
    <row r="1791" spans="3:10" x14ac:dyDescent="0.25">
      <c r="C1791" s="3"/>
      <c r="E1791" s="3"/>
      <c r="F1791" s="3"/>
      <c r="G1791" s="3"/>
      <c r="H1791" s="3"/>
      <c r="I1791" s="3"/>
      <c r="J1791" s="3"/>
    </row>
    <row r="1792" spans="3:10" x14ac:dyDescent="0.25">
      <c r="C1792" s="3"/>
      <c r="E1792" s="3"/>
      <c r="F1792" s="3"/>
      <c r="G1792" s="3"/>
      <c r="H1792" s="3"/>
      <c r="I1792" s="3"/>
      <c r="J1792" s="3"/>
    </row>
    <row r="1793" spans="3:10" x14ac:dyDescent="0.25">
      <c r="C1793" s="3"/>
      <c r="E1793" s="3"/>
      <c r="F1793" s="3"/>
      <c r="G1793" s="3"/>
      <c r="H1793" s="3"/>
      <c r="I1793" s="3"/>
      <c r="J1793" s="3"/>
    </row>
    <row r="1794" spans="3:10" x14ac:dyDescent="0.25">
      <c r="C1794" s="3"/>
      <c r="E1794" s="3"/>
      <c r="F1794" s="3"/>
      <c r="G1794" s="3"/>
      <c r="H1794" s="3"/>
      <c r="I1794" s="3"/>
      <c r="J1794" s="3"/>
    </row>
    <row r="1795" spans="3:10" x14ac:dyDescent="0.25">
      <c r="C1795" s="3"/>
      <c r="E1795" s="3"/>
      <c r="F1795" s="3"/>
      <c r="G1795" s="3"/>
      <c r="H1795" s="3"/>
      <c r="I1795" s="3"/>
      <c r="J1795" s="3"/>
    </row>
    <row r="1796" spans="3:10" x14ac:dyDescent="0.25">
      <c r="C1796" s="3"/>
      <c r="E1796" s="3"/>
      <c r="F1796" s="3"/>
      <c r="G1796" s="3"/>
      <c r="H1796" s="3"/>
      <c r="I1796" s="3"/>
      <c r="J1796" s="3"/>
    </row>
    <row r="1797" spans="3:10" x14ac:dyDescent="0.25">
      <c r="C1797" s="3"/>
      <c r="E1797" s="3"/>
      <c r="F1797" s="3"/>
      <c r="G1797" s="3"/>
      <c r="H1797" s="3"/>
      <c r="I1797" s="3"/>
      <c r="J1797" s="3"/>
    </row>
    <row r="1798" spans="3:10" x14ac:dyDescent="0.25">
      <c r="C1798" s="3"/>
      <c r="E1798" s="3"/>
      <c r="F1798" s="3"/>
      <c r="G1798" s="3"/>
      <c r="H1798" s="3"/>
      <c r="I1798" s="3"/>
      <c r="J1798" s="3"/>
    </row>
    <row r="1799" spans="3:10" x14ac:dyDescent="0.25">
      <c r="C1799" s="3"/>
      <c r="E1799" s="3"/>
      <c r="F1799" s="3"/>
      <c r="G1799" s="3"/>
      <c r="H1799" s="3"/>
      <c r="I1799" s="3"/>
      <c r="J1799" s="3"/>
    </row>
    <row r="1800" spans="3:10" x14ac:dyDescent="0.25">
      <c r="C1800" s="3"/>
      <c r="E1800" s="3"/>
      <c r="F1800" s="3"/>
      <c r="G1800" s="3"/>
      <c r="H1800" s="3"/>
      <c r="I1800" s="3"/>
      <c r="J1800" s="3"/>
    </row>
    <row r="1801" spans="3:10" x14ac:dyDescent="0.25">
      <c r="C1801" s="3"/>
      <c r="E1801" s="3"/>
      <c r="F1801" s="3"/>
      <c r="G1801" s="3"/>
      <c r="H1801" s="3"/>
      <c r="I1801" s="3"/>
      <c r="J1801" s="3"/>
    </row>
    <row r="1802" spans="3:10" x14ac:dyDescent="0.25">
      <c r="C1802" s="3"/>
      <c r="E1802" s="3"/>
      <c r="F1802" s="3"/>
      <c r="G1802" s="3"/>
      <c r="H1802" s="3"/>
      <c r="I1802" s="3"/>
      <c r="J1802" s="3"/>
    </row>
    <row r="1803" spans="3:10" x14ac:dyDescent="0.25">
      <c r="C1803" s="3"/>
      <c r="E1803" s="3"/>
      <c r="F1803" s="3"/>
      <c r="G1803" s="3"/>
      <c r="H1803" s="3"/>
      <c r="I1803" s="3"/>
      <c r="J1803" s="3"/>
    </row>
    <row r="1804" spans="3:10" x14ac:dyDescent="0.25">
      <c r="C1804" s="3"/>
      <c r="E1804" s="3"/>
      <c r="F1804" s="3"/>
      <c r="G1804" s="3"/>
      <c r="H1804" s="3"/>
      <c r="I1804" s="3"/>
      <c r="J1804" s="3"/>
    </row>
    <row r="1805" spans="3:10" x14ac:dyDescent="0.25">
      <c r="C1805" s="3"/>
      <c r="E1805" s="3"/>
      <c r="F1805" s="3"/>
      <c r="G1805" s="3"/>
      <c r="H1805" s="3"/>
      <c r="I1805" s="3"/>
      <c r="J1805" s="3"/>
    </row>
    <row r="1806" spans="3:10" x14ac:dyDescent="0.25">
      <c r="C1806" s="3"/>
      <c r="E1806" s="3"/>
      <c r="F1806" s="3"/>
      <c r="G1806" s="3"/>
      <c r="H1806" s="3"/>
      <c r="I1806" s="3"/>
      <c r="J1806" s="3"/>
    </row>
    <row r="1807" spans="3:10" x14ac:dyDescent="0.25">
      <c r="C1807" s="3"/>
      <c r="E1807" s="3"/>
      <c r="F1807" s="3"/>
      <c r="G1807" s="3"/>
      <c r="H1807" s="3"/>
      <c r="I1807" s="3"/>
      <c r="J1807" s="3"/>
    </row>
    <row r="1808" spans="3:10" x14ac:dyDescent="0.25">
      <c r="C1808" s="3"/>
      <c r="E1808" s="3"/>
      <c r="F1808" s="3"/>
      <c r="G1808" s="3"/>
      <c r="H1808" s="3"/>
      <c r="I1808" s="3"/>
      <c r="J1808" s="3"/>
    </row>
    <row r="1809" spans="3:10" x14ac:dyDescent="0.25">
      <c r="C1809" s="3"/>
      <c r="E1809" s="3"/>
      <c r="F1809" s="3"/>
      <c r="G1809" s="3"/>
      <c r="H1809" s="3"/>
      <c r="I1809" s="3"/>
      <c r="J1809" s="3"/>
    </row>
    <row r="1810" spans="3:10" x14ac:dyDescent="0.25">
      <c r="C1810" s="3"/>
      <c r="E1810" s="3"/>
      <c r="F1810" s="3"/>
      <c r="G1810" s="3"/>
      <c r="H1810" s="3"/>
      <c r="I1810" s="3"/>
      <c r="J1810" s="3"/>
    </row>
    <row r="1811" spans="3:10" x14ac:dyDescent="0.25">
      <c r="C1811" s="3"/>
      <c r="E1811" s="3"/>
      <c r="F1811" s="3"/>
      <c r="G1811" s="3"/>
      <c r="H1811" s="3"/>
      <c r="I1811" s="3"/>
      <c r="J1811" s="3"/>
    </row>
    <row r="1812" spans="3:10" x14ac:dyDescent="0.25">
      <c r="C1812" s="3"/>
      <c r="E1812" s="3"/>
      <c r="F1812" s="3"/>
      <c r="G1812" s="3"/>
      <c r="H1812" s="3"/>
      <c r="I1812" s="3"/>
      <c r="J1812" s="3"/>
    </row>
    <row r="1813" spans="3:10" x14ac:dyDescent="0.25">
      <c r="C1813" s="3"/>
      <c r="E1813" s="3"/>
      <c r="F1813" s="3"/>
      <c r="G1813" s="3"/>
      <c r="H1813" s="3"/>
      <c r="I1813" s="3"/>
      <c r="J1813" s="3"/>
    </row>
    <row r="1814" spans="3:10" x14ac:dyDescent="0.25">
      <c r="C1814" s="3"/>
      <c r="E1814" s="3"/>
      <c r="F1814" s="3"/>
      <c r="G1814" s="3"/>
      <c r="H1814" s="3"/>
      <c r="I1814" s="3"/>
      <c r="J1814" s="3"/>
    </row>
    <row r="1815" spans="3:10" x14ac:dyDescent="0.25">
      <c r="C1815" s="3"/>
      <c r="E1815" s="3"/>
      <c r="F1815" s="3"/>
      <c r="G1815" s="3"/>
      <c r="H1815" s="3"/>
      <c r="I1815" s="3"/>
      <c r="J1815" s="3"/>
    </row>
    <row r="1816" spans="3:10" x14ac:dyDescent="0.25">
      <c r="C1816" s="3"/>
      <c r="E1816" s="3"/>
      <c r="F1816" s="3"/>
      <c r="G1816" s="3"/>
      <c r="H1816" s="3"/>
      <c r="I1816" s="3"/>
      <c r="J1816" s="3"/>
    </row>
    <row r="1817" spans="3:10" x14ac:dyDescent="0.25">
      <c r="C1817" s="3"/>
      <c r="E1817" s="3"/>
      <c r="F1817" s="3"/>
      <c r="G1817" s="3"/>
      <c r="H1817" s="3"/>
      <c r="I1817" s="3"/>
      <c r="J1817" s="3"/>
    </row>
    <row r="1818" spans="3:10" x14ac:dyDescent="0.25">
      <c r="C1818" s="3"/>
      <c r="E1818" s="3"/>
      <c r="F1818" s="3"/>
      <c r="G1818" s="3"/>
      <c r="H1818" s="3"/>
      <c r="I1818" s="3"/>
      <c r="J1818" s="3"/>
    </row>
    <row r="1819" spans="3:10" x14ac:dyDescent="0.25">
      <c r="C1819" s="3"/>
      <c r="E1819" s="3"/>
      <c r="F1819" s="3"/>
      <c r="G1819" s="3"/>
      <c r="H1819" s="3"/>
      <c r="I1819" s="3"/>
      <c r="J1819" s="3"/>
    </row>
    <row r="1820" spans="3:10" x14ac:dyDescent="0.25">
      <c r="C1820" s="3"/>
      <c r="E1820" s="3"/>
      <c r="F1820" s="3"/>
      <c r="G1820" s="3"/>
      <c r="H1820" s="3"/>
      <c r="I1820" s="3"/>
      <c r="J1820" s="3"/>
    </row>
    <row r="1821" spans="3:10" x14ac:dyDescent="0.25">
      <c r="C1821" s="3"/>
      <c r="E1821" s="3"/>
      <c r="F1821" s="3"/>
      <c r="G1821" s="3"/>
      <c r="H1821" s="3"/>
      <c r="I1821" s="3"/>
      <c r="J1821" s="3"/>
    </row>
    <row r="1822" spans="3:10" x14ac:dyDescent="0.25">
      <c r="C1822" s="3"/>
      <c r="E1822" s="3"/>
      <c r="F1822" s="3"/>
      <c r="G1822" s="3"/>
      <c r="H1822" s="3"/>
      <c r="I1822" s="3"/>
      <c r="J1822" s="3"/>
    </row>
    <row r="1823" spans="3:10" x14ac:dyDescent="0.25">
      <c r="C1823" s="3"/>
      <c r="E1823" s="3"/>
      <c r="F1823" s="3"/>
      <c r="G1823" s="3"/>
      <c r="H1823" s="3"/>
      <c r="I1823" s="3"/>
      <c r="J1823" s="3"/>
    </row>
    <row r="1824" spans="3:10" x14ac:dyDescent="0.25">
      <c r="C1824" s="3"/>
      <c r="E1824" s="3"/>
      <c r="F1824" s="3"/>
      <c r="G1824" s="3"/>
      <c r="H1824" s="3"/>
      <c r="I1824" s="3"/>
      <c r="J1824" s="3"/>
    </row>
    <row r="1825" spans="3:10" x14ac:dyDescent="0.25">
      <c r="C1825" s="3"/>
      <c r="E1825" s="3"/>
      <c r="F1825" s="3"/>
      <c r="G1825" s="3"/>
      <c r="H1825" s="3"/>
      <c r="I1825" s="3"/>
      <c r="J1825" s="3"/>
    </row>
    <row r="1826" spans="3:10" x14ac:dyDescent="0.25">
      <c r="C1826" s="3"/>
      <c r="E1826" s="3"/>
      <c r="F1826" s="3"/>
      <c r="G1826" s="3"/>
      <c r="H1826" s="3"/>
      <c r="I1826" s="3"/>
      <c r="J1826" s="3"/>
    </row>
    <row r="1827" spans="3:10" x14ac:dyDescent="0.25">
      <c r="C1827" s="3"/>
      <c r="E1827" s="3"/>
      <c r="F1827" s="3"/>
      <c r="G1827" s="3"/>
      <c r="H1827" s="3"/>
      <c r="I1827" s="3"/>
      <c r="J1827" s="3"/>
    </row>
    <row r="1828" spans="3:10" x14ac:dyDescent="0.25">
      <c r="C1828" s="3"/>
      <c r="E1828" s="3"/>
      <c r="F1828" s="3"/>
      <c r="G1828" s="3"/>
      <c r="H1828" s="3"/>
      <c r="I1828" s="3"/>
      <c r="J1828" s="3"/>
    </row>
    <row r="1829" spans="3:10" x14ac:dyDescent="0.25">
      <c r="C1829" s="3"/>
      <c r="E1829" s="3"/>
      <c r="F1829" s="3"/>
      <c r="G1829" s="3"/>
      <c r="H1829" s="3"/>
      <c r="I1829" s="3"/>
      <c r="J1829" s="3"/>
    </row>
    <row r="1830" spans="3:10" x14ac:dyDescent="0.25">
      <c r="C1830" s="3"/>
      <c r="E1830" s="3"/>
      <c r="F1830" s="3"/>
      <c r="G1830" s="3"/>
      <c r="H1830" s="3"/>
      <c r="I1830" s="3"/>
      <c r="J1830" s="3"/>
    </row>
    <row r="1831" spans="3:10" x14ac:dyDescent="0.25">
      <c r="C1831" s="3"/>
      <c r="E1831" s="3"/>
      <c r="F1831" s="3"/>
      <c r="G1831" s="3"/>
      <c r="H1831" s="3"/>
      <c r="I1831" s="3"/>
      <c r="J1831" s="3"/>
    </row>
    <row r="1832" spans="3:10" x14ac:dyDescent="0.25">
      <c r="C1832" s="3"/>
      <c r="E1832" s="3"/>
      <c r="F1832" s="3"/>
      <c r="G1832" s="3"/>
      <c r="H1832" s="3"/>
      <c r="I1832" s="3"/>
      <c r="J1832" s="3"/>
    </row>
    <row r="1833" spans="3:10" x14ac:dyDescent="0.25">
      <c r="C1833" s="3"/>
      <c r="E1833" s="3"/>
      <c r="F1833" s="3"/>
      <c r="G1833" s="3"/>
      <c r="H1833" s="3"/>
      <c r="I1833" s="3"/>
      <c r="J1833" s="3"/>
    </row>
    <row r="1834" spans="3:10" x14ac:dyDescent="0.25">
      <c r="C1834" s="3"/>
      <c r="E1834" s="3"/>
      <c r="F1834" s="3"/>
      <c r="G1834" s="3"/>
      <c r="H1834" s="3"/>
      <c r="I1834" s="3"/>
      <c r="J1834" s="3"/>
    </row>
    <row r="1835" spans="3:10" x14ac:dyDescent="0.25">
      <c r="C1835" s="3"/>
      <c r="E1835" s="3"/>
      <c r="F1835" s="3"/>
      <c r="G1835" s="3"/>
      <c r="H1835" s="3"/>
      <c r="I1835" s="3"/>
      <c r="J1835" s="3"/>
    </row>
    <row r="1836" spans="3:10" x14ac:dyDescent="0.25">
      <c r="C1836" s="3"/>
      <c r="E1836" s="3"/>
      <c r="F1836" s="3"/>
      <c r="G1836" s="3"/>
      <c r="H1836" s="3"/>
      <c r="I1836" s="3"/>
      <c r="J1836" s="3"/>
    </row>
    <row r="1837" spans="3:10" x14ac:dyDescent="0.25">
      <c r="C1837" s="3"/>
      <c r="E1837" s="3"/>
      <c r="F1837" s="3"/>
      <c r="G1837" s="3"/>
      <c r="H1837" s="3"/>
      <c r="I1837" s="3"/>
      <c r="J1837" s="3"/>
    </row>
    <row r="1838" spans="3:10" x14ac:dyDescent="0.25">
      <c r="C1838" s="3"/>
      <c r="E1838" s="3"/>
      <c r="F1838" s="3"/>
      <c r="G1838" s="3"/>
      <c r="H1838" s="3"/>
      <c r="I1838" s="3"/>
      <c r="J1838" s="3"/>
    </row>
    <row r="1839" spans="3:10" x14ac:dyDescent="0.25">
      <c r="C1839" s="3"/>
      <c r="E1839" s="3"/>
      <c r="F1839" s="3"/>
      <c r="G1839" s="3"/>
      <c r="H1839" s="3"/>
      <c r="I1839" s="3"/>
      <c r="J1839" s="3"/>
    </row>
    <row r="1840" spans="3:10" x14ac:dyDescent="0.25">
      <c r="C1840" s="3"/>
      <c r="E1840" s="3"/>
      <c r="F1840" s="3"/>
      <c r="G1840" s="3"/>
      <c r="H1840" s="3"/>
      <c r="I1840" s="3"/>
      <c r="J1840" s="3"/>
    </row>
    <row r="1841" spans="3:10" x14ac:dyDescent="0.25">
      <c r="C1841" s="3"/>
      <c r="E1841" s="3"/>
      <c r="F1841" s="3"/>
      <c r="G1841" s="3"/>
      <c r="H1841" s="3"/>
      <c r="I1841" s="3"/>
      <c r="J1841" s="3"/>
    </row>
    <row r="1842" spans="3:10" x14ac:dyDescent="0.25">
      <c r="C1842" s="3"/>
      <c r="E1842" s="3"/>
      <c r="F1842" s="3"/>
      <c r="G1842" s="3"/>
      <c r="H1842" s="3"/>
      <c r="I1842" s="3"/>
      <c r="J1842" s="3"/>
    </row>
    <row r="1843" spans="3:10" x14ac:dyDescent="0.25">
      <c r="C1843" s="3"/>
      <c r="E1843" s="3"/>
      <c r="F1843" s="3"/>
      <c r="G1843" s="3"/>
      <c r="H1843" s="3"/>
      <c r="I1843" s="3"/>
      <c r="J1843" s="3"/>
    </row>
    <row r="1844" spans="3:10" x14ac:dyDescent="0.25">
      <c r="C1844" s="3"/>
      <c r="E1844" s="3"/>
      <c r="F1844" s="3"/>
      <c r="G1844" s="3"/>
      <c r="H1844" s="3"/>
      <c r="I1844" s="3"/>
      <c r="J1844" s="3"/>
    </row>
    <row r="1845" spans="3:10" x14ac:dyDescent="0.25">
      <c r="C1845" s="3"/>
      <c r="E1845" s="3"/>
      <c r="F1845" s="3"/>
      <c r="G1845" s="3"/>
      <c r="H1845" s="3"/>
      <c r="I1845" s="3"/>
      <c r="J1845" s="3"/>
    </row>
    <row r="1846" spans="3:10" x14ac:dyDescent="0.25">
      <c r="C1846" s="3"/>
      <c r="E1846" s="3"/>
      <c r="F1846" s="3"/>
      <c r="G1846" s="3"/>
      <c r="H1846" s="3"/>
      <c r="I1846" s="3"/>
      <c r="J1846" s="3"/>
    </row>
    <row r="1847" spans="3:10" x14ac:dyDescent="0.25">
      <c r="C1847" s="3"/>
      <c r="E1847" s="3"/>
      <c r="F1847" s="3"/>
      <c r="G1847" s="3"/>
      <c r="H1847" s="3"/>
      <c r="I1847" s="3"/>
      <c r="J1847" s="3"/>
    </row>
    <row r="1848" spans="3:10" x14ac:dyDescent="0.25">
      <c r="C1848" s="3"/>
      <c r="E1848" s="3"/>
      <c r="F1848" s="3"/>
      <c r="G1848" s="3"/>
      <c r="H1848" s="3"/>
      <c r="I1848" s="3"/>
      <c r="J1848" s="3"/>
    </row>
    <row r="1849" spans="3:10" x14ac:dyDescent="0.25">
      <c r="C1849" s="3"/>
      <c r="E1849" s="3"/>
      <c r="F1849" s="3"/>
      <c r="G1849" s="3"/>
      <c r="H1849" s="3"/>
      <c r="I1849" s="3"/>
      <c r="J1849" s="3"/>
    </row>
    <row r="1850" spans="3:10" x14ac:dyDescent="0.25">
      <c r="C1850" s="3"/>
      <c r="E1850" s="3"/>
      <c r="F1850" s="3"/>
      <c r="G1850" s="3"/>
      <c r="H1850" s="3"/>
      <c r="I1850" s="3"/>
      <c r="J1850" s="3"/>
    </row>
    <row r="1851" spans="3:10" x14ac:dyDescent="0.25">
      <c r="C1851" s="3"/>
      <c r="E1851" s="3"/>
      <c r="F1851" s="3"/>
      <c r="G1851" s="3"/>
      <c r="H1851" s="3"/>
      <c r="I1851" s="3"/>
      <c r="J1851" s="3"/>
    </row>
    <row r="1852" spans="3:10" x14ac:dyDescent="0.25">
      <c r="C1852" s="3"/>
      <c r="E1852" s="3"/>
      <c r="F1852" s="3"/>
      <c r="G1852" s="3"/>
      <c r="H1852" s="3"/>
      <c r="I1852" s="3"/>
      <c r="J1852" s="3"/>
    </row>
    <row r="1853" spans="3:10" x14ac:dyDescent="0.25">
      <c r="C1853" s="3"/>
      <c r="E1853" s="3"/>
      <c r="F1853" s="3"/>
      <c r="G1853" s="3"/>
      <c r="H1853" s="3"/>
      <c r="I1853" s="3"/>
      <c r="J1853" s="3"/>
    </row>
    <row r="1854" spans="3:10" x14ac:dyDescent="0.25">
      <c r="C1854" s="3"/>
      <c r="E1854" s="3"/>
      <c r="F1854" s="3"/>
      <c r="G1854" s="3"/>
      <c r="H1854" s="3"/>
      <c r="I1854" s="3"/>
      <c r="J1854" s="3"/>
    </row>
    <row r="1855" spans="3:10" x14ac:dyDescent="0.25">
      <c r="C1855" s="3"/>
      <c r="E1855" s="3"/>
      <c r="F1855" s="3"/>
      <c r="G1855" s="3"/>
      <c r="H1855" s="3"/>
      <c r="I1855" s="3"/>
      <c r="J1855" s="3"/>
    </row>
    <row r="1856" spans="3:10" x14ac:dyDescent="0.25">
      <c r="C1856" s="3"/>
      <c r="E1856" s="3"/>
      <c r="F1856" s="3"/>
      <c r="G1856" s="3"/>
      <c r="H1856" s="3"/>
      <c r="I1856" s="3"/>
      <c r="J1856" s="3"/>
    </row>
    <row r="1857" spans="3:10" x14ac:dyDescent="0.25">
      <c r="C1857" s="3"/>
      <c r="E1857" s="3"/>
      <c r="F1857" s="3"/>
      <c r="G1857" s="3"/>
      <c r="H1857" s="3"/>
      <c r="I1857" s="3"/>
      <c r="J1857" s="3"/>
    </row>
    <row r="1858" spans="3:10" x14ac:dyDescent="0.25">
      <c r="C1858" s="3"/>
      <c r="E1858" s="3"/>
      <c r="F1858" s="3"/>
      <c r="G1858" s="3"/>
      <c r="H1858" s="3"/>
      <c r="I1858" s="3"/>
      <c r="J1858" s="3"/>
    </row>
    <row r="1859" spans="3:10" x14ac:dyDescent="0.25">
      <c r="C1859" s="3"/>
      <c r="E1859" s="3"/>
      <c r="F1859" s="3"/>
      <c r="G1859" s="3"/>
      <c r="H1859" s="3"/>
      <c r="I1859" s="3"/>
      <c r="J1859" s="3"/>
    </row>
    <row r="1860" spans="3:10" x14ac:dyDescent="0.25">
      <c r="C1860" s="3"/>
      <c r="E1860" s="3"/>
      <c r="F1860" s="3"/>
      <c r="G1860" s="3"/>
      <c r="H1860" s="3"/>
      <c r="I1860" s="3"/>
      <c r="J1860" s="3"/>
    </row>
    <row r="1861" spans="3:10" x14ac:dyDescent="0.25">
      <c r="C1861" s="3"/>
      <c r="E1861" s="3"/>
      <c r="F1861" s="3"/>
      <c r="G1861" s="3"/>
      <c r="H1861" s="3"/>
      <c r="I1861" s="3"/>
      <c r="J1861" s="3"/>
    </row>
    <row r="1862" spans="3:10" x14ac:dyDescent="0.25">
      <c r="C1862" s="3"/>
      <c r="E1862" s="3"/>
      <c r="F1862" s="3"/>
      <c r="G1862" s="3"/>
      <c r="H1862" s="3"/>
      <c r="I1862" s="3"/>
      <c r="J1862" s="3"/>
    </row>
    <row r="1863" spans="3:10" x14ac:dyDescent="0.25">
      <c r="C1863" s="3"/>
      <c r="E1863" s="3"/>
      <c r="F1863" s="3"/>
      <c r="G1863" s="3"/>
      <c r="H1863" s="3"/>
      <c r="I1863" s="3"/>
      <c r="J1863" s="3"/>
    </row>
    <row r="1864" spans="3:10" x14ac:dyDescent="0.25">
      <c r="C1864" s="3"/>
      <c r="E1864" s="3"/>
      <c r="F1864" s="3"/>
      <c r="G1864" s="3"/>
      <c r="H1864" s="3"/>
      <c r="I1864" s="3"/>
      <c r="J1864" s="3"/>
    </row>
    <row r="1865" spans="3:10" x14ac:dyDescent="0.25">
      <c r="C1865" s="3"/>
      <c r="E1865" s="3"/>
      <c r="F1865" s="3"/>
      <c r="G1865" s="3"/>
      <c r="H1865" s="3"/>
      <c r="I1865" s="3"/>
      <c r="J1865" s="3"/>
    </row>
    <row r="1866" spans="3:10" x14ac:dyDescent="0.25">
      <c r="C1866" s="3"/>
      <c r="E1866" s="3"/>
      <c r="F1866" s="3"/>
      <c r="G1866" s="3"/>
      <c r="H1866" s="3"/>
      <c r="I1866" s="3"/>
      <c r="J1866" s="3"/>
    </row>
    <row r="1867" spans="3:10" x14ac:dyDescent="0.25">
      <c r="C1867" s="3"/>
      <c r="E1867" s="3"/>
      <c r="F1867" s="3"/>
      <c r="G1867" s="3"/>
      <c r="H1867" s="3"/>
      <c r="I1867" s="3"/>
      <c r="J1867" s="3"/>
    </row>
    <row r="1868" spans="3:10" x14ac:dyDescent="0.25">
      <c r="C1868" s="3"/>
      <c r="E1868" s="3"/>
      <c r="F1868" s="3"/>
      <c r="G1868" s="3"/>
      <c r="H1868" s="3"/>
      <c r="I1868" s="3"/>
      <c r="J1868" s="3"/>
    </row>
    <row r="1869" spans="3:10" x14ac:dyDescent="0.25">
      <c r="C1869" s="3"/>
      <c r="E1869" s="3"/>
      <c r="F1869" s="3"/>
      <c r="G1869" s="3"/>
      <c r="H1869" s="3"/>
      <c r="I1869" s="3"/>
      <c r="J1869" s="3"/>
    </row>
    <row r="1870" spans="3:10" x14ac:dyDescent="0.25">
      <c r="C1870" s="3"/>
      <c r="E1870" s="3"/>
      <c r="F1870" s="3"/>
      <c r="G1870" s="3"/>
      <c r="H1870" s="3"/>
      <c r="I1870" s="3"/>
      <c r="J1870" s="3"/>
    </row>
    <row r="1871" spans="3:10" x14ac:dyDescent="0.25">
      <c r="C1871" s="3"/>
      <c r="E1871" s="3"/>
      <c r="F1871" s="3"/>
      <c r="G1871" s="3"/>
      <c r="H1871" s="3"/>
      <c r="I1871" s="3"/>
      <c r="J1871" s="3"/>
    </row>
    <row r="1872" spans="3:10" x14ac:dyDescent="0.25">
      <c r="C1872" s="3"/>
      <c r="E1872" s="3"/>
      <c r="F1872" s="3"/>
      <c r="G1872" s="3"/>
      <c r="H1872" s="3"/>
      <c r="I1872" s="3"/>
      <c r="J1872" s="3"/>
    </row>
    <row r="1873" spans="3:10" x14ac:dyDescent="0.25">
      <c r="C1873" s="3"/>
      <c r="E1873" s="3"/>
      <c r="F1873" s="3"/>
      <c r="G1873" s="3"/>
      <c r="H1873" s="3"/>
      <c r="I1873" s="3"/>
      <c r="J1873" s="3"/>
    </row>
    <row r="1874" spans="3:10" x14ac:dyDescent="0.25">
      <c r="C1874" s="3"/>
      <c r="E1874" s="3"/>
      <c r="F1874" s="3"/>
      <c r="G1874" s="3"/>
      <c r="H1874" s="3"/>
      <c r="I1874" s="3"/>
      <c r="J1874" s="3"/>
    </row>
    <row r="1875" spans="3:10" x14ac:dyDescent="0.25">
      <c r="C1875" s="3"/>
      <c r="E1875" s="3"/>
      <c r="F1875" s="3"/>
      <c r="G1875" s="3"/>
      <c r="H1875" s="3"/>
      <c r="I1875" s="3"/>
      <c r="J1875" s="3"/>
    </row>
    <row r="1876" spans="3:10" x14ac:dyDescent="0.25">
      <c r="C1876" s="3"/>
      <c r="E1876" s="3"/>
      <c r="F1876" s="3"/>
      <c r="G1876" s="3"/>
      <c r="H1876" s="3"/>
      <c r="I1876" s="3"/>
      <c r="J1876" s="3"/>
    </row>
    <row r="1877" spans="3:10" x14ac:dyDescent="0.25">
      <c r="C1877" s="3"/>
      <c r="E1877" s="3"/>
      <c r="F1877" s="3"/>
      <c r="G1877" s="3"/>
      <c r="H1877" s="3"/>
      <c r="I1877" s="3"/>
      <c r="J1877" s="3"/>
    </row>
    <row r="1878" spans="3:10" x14ac:dyDescent="0.25">
      <c r="C1878" s="3"/>
      <c r="E1878" s="3"/>
      <c r="F1878" s="3"/>
      <c r="G1878" s="3"/>
      <c r="H1878" s="3"/>
      <c r="I1878" s="3"/>
      <c r="J1878" s="3"/>
    </row>
    <row r="1879" spans="3:10" x14ac:dyDescent="0.25">
      <c r="C1879" s="3"/>
      <c r="E1879" s="3"/>
      <c r="F1879" s="3"/>
      <c r="G1879" s="3"/>
      <c r="H1879" s="3"/>
      <c r="I1879" s="3"/>
      <c r="J1879" s="3"/>
    </row>
    <row r="1880" spans="3:10" x14ac:dyDescent="0.25">
      <c r="C1880" s="3"/>
      <c r="E1880" s="3"/>
      <c r="F1880" s="3"/>
      <c r="G1880" s="3"/>
      <c r="H1880" s="3"/>
      <c r="I1880" s="3"/>
      <c r="J1880" s="3"/>
    </row>
    <row r="1881" spans="3:10" x14ac:dyDescent="0.25">
      <c r="C1881" s="3"/>
      <c r="E1881" s="3"/>
      <c r="F1881" s="3"/>
      <c r="G1881" s="3"/>
      <c r="H1881" s="3"/>
      <c r="I1881" s="3"/>
      <c r="J1881" s="3"/>
    </row>
    <row r="1882" spans="3:10" x14ac:dyDescent="0.25">
      <c r="C1882" s="3"/>
      <c r="E1882" s="3"/>
      <c r="F1882" s="3"/>
      <c r="G1882" s="3"/>
      <c r="H1882" s="3"/>
      <c r="I1882" s="3"/>
      <c r="J1882" s="3"/>
    </row>
    <row r="1883" spans="3:10" x14ac:dyDescent="0.25">
      <c r="C1883" s="3"/>
      <c r="E1883" s="3"/>
      <c r="F1883" s="3"/>
      <c r="G1883" s="3"/>
      <c r="H1883" s="3"/>
      <c r="I1883" s="3"/>
      <c r="J1883" s="3"/>
    </row>
    <row r="1884" spans="3:10" x14ac:dyDescent="0.25">
      <c r="C1884" s="3"/>
      <c r="E1884" s="3"/>
      <c r="F1884" s="3"/>
      <c r="G1884" s="3"/>
      <c r="H1884" s="3"/>
      <c r="I1884" s="3"/>
      <c r="J1884" s="3"/>
    </row>
    <row r="1885" spans="3:10" x14ac:dyDescent="0.25">
      <c r="C1885" s="3"/>
      <c r="E1885" s="3"/>
      <c r="F1885" s="3"/>
      <c r="G1885" s="3"/>
      <c r="H1885" s="3"/>
      <c r="I1885" s="3"/>
      <c r="J1885" s="3"/>
    </row>
    <row r="1886" spans="3:10" x14ac:dyDescent="0.25">
      <c r="C1886" s="3"/>
      <c r="E1886" s="3"/>
      <c r="F1886" s="3"/>
      <c r="G1886" s="3"/>
      <c r="H1886" s="3"/>
      <c r="I1886" s="3"/>
      <c r="J1886" s="3"/>
    </row>
    <row r="1887" spans="3:10" x14ac:dyDescent="0.25">
      <c r="C1887" s="3"/>
      <c r="E1887" s="3"/>
      <c r="F1887" s="3"/>
      <c r="G1887" s="3"/>
      <c r="H1887" s="3"/>
      <c r="I1887" s="3"/>
      <c r="J1887" s="3"/>
    </row>
    <row r="1888" spans="3:10" x14ac:dyDescent="0.25">
      <c r="C1888" s="3"/>
      <c r="E1888" s="3"/>
      <c r="F1888" s="3"/>
      <c r="G1888" s="3"/>
      <c r="H1888" s="3"/>
      <c r="I1888" s="3"/>
      <c r="J1888" s="3"/>
    </row>
    <row r="1889" spans="3:10" x14ac:dyDescent="0.25">
      <c r="C1889" s="3"/>
      <c r="E1889" s="3"/>
      <c r="F1889" s="3"/>
      <c r="G1889" s="3"/>
      <c r="H1889" s="3"/>
      <c r="I1889" s="3"/>
      <c r="J1889" s="3"/>
    </row>
    <row r="1890" spans="3:10" x14ac:dyDescent="0.25">
      <c r="C1890" s="3"/>
      <c r="E1890" s="3"/>
      <c r="F1890" s="3"/>
      <c r="G1890" s="3"/>
      <c r="H1890" s="3"/>
      <c r="I1890" s="3"/>
      <c r="J1890" s="3"/>
    </row>
    <row r="1891" spans="3:10" x14ac:dyDescent="0.25">
      <c r="C1891" s="3"/>
      <c r="E1891" s="3"/>
      <c r="F1891" s="3"/>
      <c r="G1891" s="3"/>
      <c r="H1891" s="3"/>
      <c r="I1891" s="3"/>
      <c r="J1891" s="3"/>
    </row>
    <row r="1892" spans="3:10" x14ac:dyDescent="0.25">
      <c r="C1892" s="3"/>
      <c r="E1892" s="3"/>
      <c r="F1892" s="3"/>
      <c r="G1892" s="3"/>
      <c r="H1892" s="3"/>
      <c r="I1892" s="3"/>
      <c r="J1892" s="3"/>
    </row>
    <row r="1893" spans="3:10" x14ac:dyDescent="0.25">
      <c r="C1893" s="3"/>
      <c r="E1893" s="3"/>
      <c r="F1893" s="3"/>
      <c r="G1893" s="3"/>
      <c r="H1893" s="3"/>
      <c r="I1893" s="3"/>
      <c r="J1893" s="3"/>
    </row>
    <row r="1894" spans="3:10" x14ac:dyDescent="0.25">
      <c r="C1894" s="3"/>
      <c r="E1894" s="3"/>
      <c r="F1894" s="3"/>
      <c r="G1894" s="3"/>
      <c r="H1894" s="3"/>
      <c r="I1894" s="3"/>
      <c r="J1894" s="3"/>
    </row>
    <row r="1895" spans="3:10" x14ac:dyDescent="0.25">
      <c r="C1895" s="3"/>
      <c r="E1895" s="3"/>
      <c r="F1895" s="3"/>
      <c r="G1895" s="3"/>
      <c r="H1895" s="3"/>
      <c r="I1895" s="3"/>
      <c r="J1895" s="3"/>
    </row>
    <row r="1896" spans="3:10" x14ac:dyDescent="0.25">
      <c r="C1896" s="3"/>
      <c r="E1896" s="3"/>
      <c r="F1896" s="3"/>
      <c r="G1896" s="3"/>
      <c r="H1896" s="3"/>
      <c r="I1896" s="3"/>
      <c r="J1896" s="3"/>
    </row>
    <row r="1897" spans="3:10" x14ac:dyDescent="0.25">
      <c r="C1897" s="3"/>
      <c r="E1897" s="3"/>
      <c r="F1897" s="3"/>
      <c r="G1897" s="3"/>
      <c r="H1897" s="3"/>
      <c r="I1897" s="3"/>
      <c r="J1897" s="3"/>
    </row>
    <row r="1898" spans="3:10" x14ac:dyDescent="0.25">
      <c r="C1898" s="3"/>
      <c r="E1898" s="3"/>
      <c r="F1898" s="3"/>
      <c r="G1898" s="3"/>
      <c r="H1898" s="3"/>
      <c r="I1898" s="3"/>
      <c r="J1898" s="3"/>
    </row>
    <row r="1899" spans="3:10" x14ac:dyDescent="0.25">
      <c r="C1899" s="3"/>
      <c r="E1899" s="3"/>
      <c r="F1899" s="3"/>
      <c r="G1899" s="3"/>
      <c r="H1899" s="3"/>
      <c r="I1899" s="3"/>
      <c r="J1899" s="3"/>
    </row>
    <row r="1900" spans="3:10" x14ac:dyDescent="0.25">
      <c r="C1900" s="3"/>
      <c r="E1900" s="3"/>
      <c r="F1900" s="3"/>
      <c r="G1900" s="3"/>
      <c r="H1900" s="3"/>
      <c r="I1900" s="3"/>
      <c r="J1900" s="3"/>
    </row>
    <row r="1901" spans="3:10" x14ac:dyDescent="0.25">
      <c r="C1901" s="3"/>
      <c r="E1901" s="3"/>
      <c r="F1901" s="3"/>
      <c r="G1901" s="3"/>
      <c r="H1901" s="3"/>
      <c r="I1901" s="3"/>
      <c r="J1901" s="3"/>
    </row>
    <row r="1902" spans="3:10" x14ac:dyDescent="0.25">
      <c r="C1902" s="3"/>
      <c r="E1902" s="3"/>
      <c r="F1902" s="3"/>
      <c r="G1902" s="3"/>
      <c r="H1902" s="3"/>
      <c r="I1902" s="3"/>
      <c r="J1902" s="3"/>
    </row>
    <row r="1903" spans="3:10" x14ac:dyDescent="0.25">
      <c r="C1903" s="3"/>
      <c r="E1903" s="3"/>
      <c r="F1903" s="3"/>
      <c r="G1903" s="3"/>
      <c r="H1903" s="3"/>
      <c r="I1903" s="3"/>
      <c r="J1903" s="3"/>
    </row>
    <row r="1904" spans="3:10" x14ac:dyDescent="0.25">
      <c r="C1904" s="3"/>
      <c r="E1904" s="3"/>
      <c r="F1904" s="3"/>
      <c r="G1904" s="3"/>
      <c r="H1904" s="3"/>
      <c r="I1904" s="3"/>
      <c r="J1904" s="3"/>
    </row>
    <row r="1905" spans="3:10" x14ac:dyDescent="0.25">
      <c r="C1905" s="3"/>
      <c r="E1905" s="3"/>
      <c r="F1905" s="3"/>
      <c r="G1905" s="3"/>
      <c r="H1905" s="3"/>
      <c r="I1905" s="3"/>
      <c r="J1905" s="3"/>
    </row>
    <row r="1906" spans="3:10" x14ac:dyDescent="0.25">
      <c r="C1906" s="3"/>
      <c r="E1906" s="3"/>
      <c r="F1906" s="3"/>
      <c r="G1906" s="3"/>
      <c r="H1906" s="3"/>
      <c r="I1906" s="3"/>
      <c r="J1906" s="3"/>
    </row>
    <row r="1907" spans="3:10" x14ac:dyDescent="0.25">
      <c r="C1907" s="3"/>
      <c r="E1907" s="3"/>
      <c r="F1907" s="3"/>
      <c r="G1907" s="3"/>
      <c r="H1907" s="3"/>
      <c r="I1907" s="3"/>
      <c r="J1907" s="3"/>
    </row>
    <row r="1908" spans="3:10" x14ac:dyDescent="0.25">
      <c r="C1908" s="3"/>
      <c r="E1908" s="3"/>
      <c r="F1908" s="3"/>
      <c r="G1908" s="3"/>
      <c r="H1908" s="3"/>
      <c r="I1908" s="3"/>
      <c r="J1908" s="3"/>
    </row>
    <row r="1909" spans="3:10" x14ac:dyDescent="0.25">
      <c r="C1909" s="3"/>
      <c r="E1909" s="3"/>
      <c r="F1909" s="3"/>
      <c r="G1909" s="3"/>
      <c r="H1909" s="3"/>
      <c r="I1909" s="3"/>
      <c r="J1909" s="3"/>
    </row>
    <row r="1910" spans="3:10" x14ac:dyDescent="0.25">
      <c r="C1910" s="3"/>
      <c r="E1910" s="3"/>
      <c r="F1910" s="3"/>
      <c r="G1910" s="3"/>
      <c r="H1910" s="3"/>
      <c r="I1910" s="3"/>
      <c r="J1910" s="3"/>
    </row>
    <row r="1911" spans="3:10" x14ac:dyDescent="0.25">
      <c r="C1911" s="3"/>
      <c r="E1911" s="3"/>
      <c r="F1911" s="3"/>
      <c r="G1911" s="3"/>
      <c r="H1911" s="3"/>
      <c r="I1911" s="3"/>
      <c r="J1911" s="3"/>
    </row>
    <row r="1912" spans="3:10" x14ac:dyDescent="0.25">
      <c r="C1912" s="3"/>
      <c r="E1912" s="3"/>
      <c r="F1912" s="3"/>
      <c r="G1912" s="3"/>
      <c r="H1912" s="3"/>
      <c r="I1912" s="3"/>
      <c r="J1912" s="3"/>
    </row>
    <row r="1913" spans="3:10" x14ac:dyDescent="0.25">
      <c r="C1913" s="3"/>
      <c r="E1913" s="3"/>
      <c r="F1913" s="3"/>
      <c r="G1913" s="3"/>
      <c r="H1913" s="3"/>
      <c r="I1913" s="3"/>
      <c r="J1913" s="3"/>
    </row>
    <row r="1914" spans="3:10" x14ac:dyDescent="0.25">
      <c r="C1914" s="3"/>
      <c r="E1914" s="3"/>
      <c r="F1914" s="3"/>
      <c r="G1914" s="3"/>
      <c r="H1914" s="3"/>
      <c r="I1914" s="3"/>
      <c r="J1914" s="3"/>
    </row>
    <row r="1915" spans="3:10" x14ac:dyDescent="0.25">
      <c r="C1915" s="3"/>
      <c r="E1915" s="3"/>
      <c r="F1915" s="3"/>
      <c r="G1915" s="3"/>
      <c r="H1915" s="3"/>
      <c r="I1915" s="3"/>
      <c r="J1915" s="3"/>
    </row>
    <row r="1916" spans="3:10" x14ac:dyDescent="0.25">
      <c r="C1916" s="3"/>
      <c r="E1916" s="3"/>
      <c r="F1916" s="3"/>
      <c r="G1916" s="3"/>
      <c r="H1916" s="3"/>
      <c r="I1916" s="3"/>
      <c r="J1916" s="3"/>
    </row>
    <row r="1917" spans="3:10" x14ac:dyDescent="0.25">
      <c r="C1917" s="3"/>
      <c r="E1917" s="3"/>
      <c r="F1917" s="3"/>
      <c r="G1917" s="3"/>
      <c r="H1917" s="3"/>
      <c r="I1917" s="3"/>
      <c r="J1917" s="3"/>
    </row>
    <row r="1918" spans="3:10" x14ac:dyDescent="0.25">
      <c r="C1918" s="3"/>
      <c r="E1918" s="3"/>
      <c r="F1918" s="3"/>
      <c r="G1918" s="3"/>
      <c r="H1918" s="3"/>
      <c r="I1918" s="3"/>
      <c r="J1918" s="3"/>
    </row>
    <row r="1919" spans="3:10" x14ac:dyDescent="0.25">
      <c r="C1919" s="3"/>
      <c r="E1919" s="3"/>
      <c r="F1919" s="3"/>
      <c r="G1919" s="3"/>
      <c r="H1919" s="3"/>
      <c r="I1919" s="3"/>
      <c r="J1919" s="3"/>
    </row>
    <row r="1920" spans="3:10" x14ac:dyDescent="0.25">
      <c r="C1920" s="3"/>
      <c r="E1920" s="3"/>
      <c r="F1920" s="3"/>
      <c r="G1920" s="3"/>
      <c r="H1920" s="3"/>
      <c r="I1920" s="3"/>
      <c r="J1920" s="3"/>
    </row>
    <row r="1921" spans="3:10" x14ac:dyDescent="0.25">
      <c r="C1921" s="3"/>
      <c r="E1921" s="3"/>
      <c r="F1921" s="3"/>
      <c r="G1921" s="3"/>
      <c r="H1921" s="3"/>
      <c r="I1921" s="3"/>
      <c r="J1921" s="3"/>
    </row>
    <row r="1922" spans="3:10" x14ac:dyDescent="0.25">
      <c r="C1922" s="3"/>
      <c r="E1922" s="3"/>
      <c r="F1922" s="3"/>
      <c r="G1922" s="3"/>
      <c r="H1922" s="3"/>
      <c r="I1922" s="3"/>
      <c r="J1922" s="3"/>
    </row>
    <row r="1923" spans="3:10" x14ac:dyDescent="0.25">
      <c r="C1923" s="3"/>
      <c r="E1923" s="3"/>
      <c r="F1923" s="3"/>
      <c r="G1923" s="3"/>
      <c r="H1923" s="3"/>
      <c r="I1923" s="3"/>
      <c r="J1923" s="3"/>
    </row>
    <row r="1924" spans="3:10" x14ac:dyDescent="0.25">
      <c r="C1924" s="3"/>
      <c r="E1924" s="3"/>
      <c r="F1924" s="3"/>
      <c r="G1924" s="3"/>
      <c r="H1924" s="3"/>
      <c r="I1924" s="3"/>
      <c r="J1924" s="3"/>
    </row>
    <row r="1925" spans="3:10" x14ac:dyDescent="0.25">
      <c r="C1925" s="3"/>
      <c r="E1925" s="3"/>
      <c r="F1925" s="3"/>
      <c r="G1925" s="3"/>
      <c r="H1925" s="3"/>
      <c r="I1925" s="3"/>
      <c r="J1925" s="3"/>
    </row>
    <row r="1926" spans="3:10" x14ac:dyDescent="0.25">
      <c r="C1926" s="3"/>
      <c r="E1926" s="3"/>
      <c r="F1926" s="3"/>
      <c r="G1926" s="3"/>
      <c r="H1926" s="3"/>
      <c r="I1926" s="3"/>
      <c r="J1926" s="3"/>
    </row>
    <row r="1927" spans="3:10" x14ac:dyDescent="0.25">
      <c r="C1927" s="3"/>
      <c r="E1927" s="3"/>
      <c r="F1927" s="3"/>
      <c r="G1927" s="3"/>
      <c r="H1927" s="3"/>
      <c r="I1927" s="3"/>
      <c r="J1927" s="3"/>
    </row>
    <row r="1928" spans="3:10" x14ac:dyDescent="0.25">
      <c r="C1928" s="3"/>
      <c r="E1928" s="3"/>
      <c r="F1928" s="3"/>
      <c r="G1928" s="3"/>
      <c r="H1928" s="3"/>
      <c r="I1928" s="3"/>
      <c r="J1928" s="3"/>
    </row>
    <row r="1929" spans="3:10" x14ac:dyDescent="0.25">
      <c r="C1929" s="3"/>
      <c r="E1929" s="3"/>
      <c r="F1929" s="3"/>
      <c r="G1929" s="3"/>
      <c r="H1929" s="3"/>
      <c r="I1929" s="3"/>
      <c r="J1929" s="3"/>
    </row>
    <row r="1930" spans="3:10" x14ac:dyDescent="0.25">
      <c r="C1930" s="3"/>
      <c r="E1930" s="3"/>
      <c r="F1930" s="3"/>
      <c r="G1930" s="3"/>
      <c r="H1930" s="3"/>
      <c r="I1930" s="3"/>
      <c r="J1930" s="3"/>
    </row>
    <row r="1931" spans="3:10" x14ac:dyDescent="0.25">
      <c r="C1931" s="3"/>
      <c r="E1931" s="3"/>
      <c r="F1931" s="3"/>
      <c r="G1931" s="3"/>
      <c r="H1931" s="3"/>
      <c r="I1931" s="3"/>
      <c r="J1931" s="3"/>
    </row>
    <row r="1932" spans="3:10" x14ac:dyDescent="0.25">
      <c r="C1932" s="3"/>
      <c r="E1932" s="3"/>
      <c r="F1932" s="3"/>
      <c r="G1932" s="3"/>
      <c r="H1932" s="3"/>
      <c r="I1932" s="3"/>
      <c r="J1932" s="3"/>
    </row>
    <row r="1933" spans="3:10" x14ac:dyDescent="0.25">
      <c r="C1933" s="3"/>
      <c r="E1933" s="3"/>
      <c r="F1933" s="3"/>
      <c r="G1933" s="3"/>
      <c r="H1933" s="3"/>
      <c r="I1933" s="3"/>
      <c r="J1933" s="3"/>
    </row>
    <row r="1934" spans="3:10" x14ac:dyDescent="0.25">
      <c r="C1934" s="3"/>
      <c r="E1934" s="3"/>
      <c r="F1934" s="3"/>
      <c r="G1934" s="3"/>
      <c r="H1934" s="3"/>
      <c r="I1934" s="3"/>
      <c r="J1934" s="3"/>
    </row>
    <row r="1935" spans="3:10" x14ac:dyDescent="0.25">
      <c r="C1935" s="3"/>
      <c r="E1935" s="3"/>
      <c r="F1935" s="3"/>
      <c r="G1935" s="3"/>
      <c r="H1935" s="3"/>
      <c r="I1935" s="3"/>
      <c r="J1935" s="3"/>
    </row>
    <row r="1936" spans="3:10" x14ac:dyDescent="0.25">
      <c r="C1936" s="3"/>
      <c r="E1936" s="3"/>
      <c r="F1936" s="3"/>
      <c r="G1936" s="3"/>
      <c r="H1936" s="3"/>
      <c r="I1936" s="3"/>
      <c r="J1936" s="3"/>
    </row>
    <row r="1937" spans="3:10" x14ac:dyDescent="0.25">
      <c r="C1937" s="3"/>
      <c r="E1937" s="3"/>
      <c r="F1937" s="3"/>
      <c r="G1937" s="3"/>
      <c r="H1937" s="3"/>
      <c r="I1937" s="3"/>
      <c r="J1937" s="3"/>
    </row>
    <row r="1938" spans="3:10" x14ac:dyDescent="0.25">
      <c r="C1938" s="3"/>
      <c r="E1938" s="3"/>
      <c r="F1938" s="3"/>
      <c r="G1938" s="3"/>
      <c r="H1938" s="3"/>
      <c r="I1938" s="3"/>
      <c r="J1938" s="3"/>
    </row>
    <row r="1939" spans="3:10" x14ac:dyDescent="0.25">
      <c r="C1939" s="3"/>
      <c r="E1939" s="3"/>
      <c r="F1939" s="3"/>
      <c r="G1939" s="3"/>
      <c r="H1939" s="3"/>
      <c r="I1939" s="3"/>
      <c r="J1939" s="3"/>
    </row>
    <row r="1940" spans="3:10" x14ac:dyDescent="0.25">
      <c r="C1940" s="3"/>
      <c r="E1940" s="3"/>
      <c r="F1940" s="3"/>
      <c r="G1940" s="3"/>
      <c r="H1940" s="3"/>
      <c r="I1940" s="3"/>
      <c r="J1940" s="3"/>
    </row>
    <row r="1941" spans="3:10" x14ac:dyDescent="0.25">
      <c r="C1941" s="3"/>
      <c r="E1941" s="3"/>
      <c r="F1941" s="3"/>
      <c r="G1941" s="3"/>
      <c r="H1941" s="3"/>
      <c r="I1941" s="3"/>
      <c r="J1941" s="3"/>
    </row>
  </sheetData>
  <mergeCells count="110">
    <mergeCell ref="X168:AA168"/>
    <mergeCell ref="AB168:AJ168"/>
    <mergeCell ref="G167:H167"/>
    <mergeCell ref="I167:I168"/>
    <mergeCell ref="J167:J168"/>
    <mergeCell ref="E167:F167"/>
    <mergeCell ref="D167:D168"/>
    <mergeCell ref="A167:A168"/>
    <mergeCell ref="B167:B168"/>
    <mergeCell ref="C167:C168"/>
    <mergeCell ref="A4:A5"/>
    <mergeCell ref="B4:B5"/>
    <mergeCell ref="C4:C5"/>
    <mergeCell ref="E4:F4"/>
    <mergeCell ref="D4:D5"/>
    <mergeCell ref="X5:AA5"/>
    <mergeCell ref="AB5:AJ5"/>
    <mergeCell ref="G4:H4"/>
    <mergeCell ref="I4:I5"/>
    <mergeCell ref="J4:J5"/>
    <mergeCell ref="AB225:AJ225"/>
    <mergeCell ref="A224:A225"/>
    <mergeCell ref="B224:B225"/>
    <mergeCell ref="C224:C225"/>
    <mergeCell ref="D224:D225"/>
    <mergeCell ref="E224:F224"/>
    <mergeCell ref="B223:K223"/>
    <mergeCell ref="G224:H224"/>
    <mergeCell ref="I224:I225"/>
    <mergeCell ref="J224:J225"/>
    <mergeCell ref="X225:AA225"/>
    <mergeCell ref="X144:AA144"/>
    <mergeCell ref="AB144:AJ144"/>
    <mergeCell ref="A143:A144"/>
    <mergeCell ref="B143:B144"/>
    <mergeCell ref="C143:C144"/>
    <mergeCell ref="D143:D144"/>
    <mergeCell ref="E143:F143"/>
    <mergeCell ref="B165:K165"/>
    <mergeCell ref="B142:K142"/>
    <mergeCell ref="G143:H143"/>
    <mergeCell ref="I143:I144"/>
    <mergeCell ref="J143:J144"/>
    <mergeCell ref="C99:C100"/>
    <mergeCell ref="D99:D100"/>
    <mergeCell ref="E99:F99"/>
    <mergeCell ref="G99:H99"/>
    <mergeCell ref="I99:I100"/>
    <mergeCell ref="J99:J100"/>
    <mergeCell ref="X100:AA100"/>
    <mergeCell ref="AB100:AJ100"/>
    <mergeCell ref="B98:K98"/>
    <mergeCell ref="X44:AA44"/>
    <mergeCell ref="AB44:AJ44"/>
    <mergeCell ref="A43:A44"/>
    <mergeCell ref="B43:B44"/>
    <mergeCell ref="C43:C44"/>
    <mergeCell ref="D43:D44"/>
    <mergeCell ref="E43:F43"/>
    <mergeCell ref="A42:K42"/>
    <mergeCell ref="A81:A82"/>
    <mergeCell ref="B81:B82"/>
    <mergeCell ref="C81:C82"/>
    <mergeCell ref="D81:D82"/>
    <mergeCell ref="E81:F81"/>
    <mergeCell ref="G81:H81"/>
    <mergeCell ref="I81:I82"/>
    <mergeCell ref="J81:J82"/>
    <mergeCell ref="G43:H43"/>
    <mergeCell ref="I43:I44"/>
    <mergeCell ref="J43:J44"/>
    <mergeCell ref="X82:AA82"/>
    <mergeCell ref="AB82:AJ82"/>
    <mergeCell ref="B80:K80"/>
    <mergeCell ref="A2:J2"/>
    <mergeCell ref="X63:AA63"/>
    <mergeCell ref="AB63:AJ63"/>
    <mergeCell ref="B61:K61"/>
    <mergeCell ref="A118:A119"/>
    <mergeCell ref="B118:B119"/>
    <mergeCell ref="C118:C119"/>
    <mergeCell ref="D118:D119"/>
    <mergeCell ref="E118:F118"/>
    <mergeCell ref="G118:H118"/>
    <mergeCell ref="I118:I119"/>
    <mergeCell ref="J118:J119"/>
    <mergeCell ref="X119:AA119"/>
    <mergeCell ref="AB119:AJ119"/>
    <mergeCell ref="B117:K117"/>
    <mergeCell ref="A62:A63"/>
    <mergeCell ref="B62:B63"/>
    <mergeCell ref="C62:C63"/>
    <mergeCell ref="D62:D63"/>
    <mergeCell ref="E62:F62"/>
    <mergeCell ref="G62:H62"/>
    <mergeCell ref="I62:I63"/>
    <mergeCell ref="J62:J63"/>
    <mergeCell ref="A99:A100"/>
    <mergeCell ref="B99:B100"/>
    <mergeCell ref="B194:K194"/>
    <mergeCell ref="G195:H195"/>
    <mergeCell ref="I195:I196"/>
    <mergeCell ref="J195:J196"/>
    <mergeCell ref="X196:AA196"/>
    <mergeCell ref="AB196:AJ196"/>
    <mergeCell ref="A195:A196"/>
    <mergeCell ref="B195:B196"/>
    <mergeCell ref="C195:C196"/>
    <mergeCell ref="D195:D196"/>
    <mergeCell ref="E195:F195"/>
  </mergeCells>
  <phoneticPr fontId="3" type="noConversion"/>
  <pageMargins left="0.39370078740157483" right="0.39370078740157483" top="0.59055118110236227" bottom="0.59055118110236227" header="0.51181102362204722" footer="0.51181102362204722"/>
  <pageSetup paperSize="9" scale="98" orientation="landscape" horizontalDpi="300" verticalDpi="300" r:id="rId1"/>
  <headerFooter alignWithMargins="0"/>
  <rowBreaks count="9" manualBreakCount="9">
    <brk id="41" max="16383" man="1"/>
    <brk id="60" max="16383" man="1"/>
    <brk id="79" max="16383" man="1"/>
    <brk id="97" max="16383" man="1"/>
    <brk id="116" max="16383" man="1"/>
    <brk id="136" max="16383" man="1"/>
    <brk id="163" max="16383" man="1"/>
    <brk id="193" max="16383" man="1"/>
    <brk id="2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31</v>
      </c>
      <c r="B1" s="5">
        <v>43384.365034722221</v>
      </c>
    </row>
    <row r="2" spans="1:2" x14ac:dyDescent="0.2">
      <c r="A2" t="s">
        <v>32</v>
      </c>
      <c r="B2" s="5">
        <v>43384.709467592591</v>
      </c>
    </row>
    <row r="3" spans="1:2" x14ac:dyDescent="0.2">
      <c r="A3" t="s">
        <v>33</v>
      </c>
      <c r="B3" t="s">
        <v>46</v>
      </c>
    </row>
    <row r="4" spans="1:2" x14ac:dyDescent="0.2">
      <c r="A4" t="s">
        <v>34</v>
      </c>
      <c r="B4" t="s">
        <v>47</v>
      </c>
    </row>
    <row r="5" spans="1:2" x14ac:dyDescent="0.2">
      <c r="A5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4" workbookViewId="0">
      <selection activeCell="A4" sqref="A4:D4"/>
    </sheetView>
  </sheetViews>
  <sheetFormatPr defaultRowHeight="18.75" x14ac:dyDescent="0.3"/>
  <cols>
    <col min="1" max="1" width="10.28515625" style="6" customWidth="1"/>
    <col min="2" max="2" width="51.85546875" style="9" customWidth="1"/>
    <col min="3" max="16384" width="9.140625" style="6"/>
  </cols>
  <sheetData>
    <row r="1" spans="1:4" hidden="1" x14ac:dyDescent="0.3">
      <c r="B1" s="6"/>
    </row>
    <row r="2" spans="1:4" hidden="1" x14ac:dyDescent="0.3">
      <c r="B2" s="6"/>
    </row>
    <row r="3" spans="1:4" hidden="1" x14ac:dyDescent="0.3">
      <c r="B3" s="6"/>
    </row>
    <row r="4" spans="1:4" x14ac:dyDescent="0.3">
      <c r="A4" s="48" t="s">
        <v>7</v>
      </c>
      <c r="B4" s="48"/>
      <c r="C4" s="48"/>
      <c r="D4" s="48"/>
    </row>
    <row r="5" spans="1:4" x14ac:dyDescent="0.3">
      <c r="B5" s="7" t="str">
        <f>IF(ПОП_Имя="","",ПОП_Имя)</f>
        <v/>
      </c>
    </row>
    <row r="6" spans="1:4" x14ac:dyDescent="0.3">
      <c r="B6" s="7">
        <f>IF(Дата_Сост="","",Дата_Сост)</f>
        <v>43384.365034722221</v>
      </c>
    </row>
    <row r="7" spans="1:4" hidden="1" x14ac:dyDescent="0.3">
      <c r="B7" s="6"/>
    </row>
    <row r="8" spans="1:4" hidden="1" x14ac:dyDescent="0.3">
      <c r="B8" s="6"/>
    </row>
    <row r="9" spans="1:4" x14ac:dyDescent="0.3">
      <c r="A9" s="8" t="s">
        <v>36</v>
      </c>
      <c r="B9" s="8" t="s">
        <v>35</v>
      </c>
      <c r="C9" s="8"/>
      <c r="D9" s="8"/>
    </row>
  </sheetData>
  <mergeCells count="1">
    <mergeCell ref="A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11.10.2018</vt:lpstr>
      <vt:lpstr>Dop</vt:lpstr>
      <vt:lpstr>SvodMenu</vt:lpstr>
      <vt:lpstr>Группа</vt:lpstr>
      <vt:lpstr>Дата_Печати</vt:lpstr>
      <vt:lpstr>Дата_Сост</vt:lpstr>
      <vt:lpstr>ПОП_Имя</vt:lpstr>
      <vt:lpstr>Физ_Норма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user26</cp:lastModifiedBy>
  <cp:lastPrinted>2018-10-15T11:50:13Z</cp:lastPrinted>
  <dcterms:created xsi:type="dcterms:W3CDTF">2002-09-22T07:35:02Z</dcterms:created>
  <dcterms:modified xsi:type="dcterms:W3CDTF">2018-10-15T11:52:15Z</dcterms:modified>
</cp:coreProperties>
</file>